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fgaben" sheetId="1" state="visible" r:id="rId1"/>
    <sheet xmlns:r="http://schemas.openxmlformats.org/officeDocument/2006/relationships" name="Personen" sheetId="2" state="visible" r:id="rId2"/>
    <sheet xmlns:r="http://schemas.openxmlformats.org/officeDocument/2006/relationships" name="Wochenplan" sheetId="3" state="visible" r:id="rId3"/>
  </sheets>
  <definedNames>
    <definedName name="_xlnm._FilterDatabase" localSheetId="0" hidden="1">'Aufgaben'!$A$9:$K$69</definedName>
    <definedName name="_xlnm.Print_Area" localSheetId="0">'Aufgaben'!$A$1:$K$69</definedName>
    <definedName name="_xlnm.Print_Area" localSheetId="1">'Personen'!$A$1:$F$19</definedName>
    <definedName name="_xlnm.Print_Area" localSheetId="2">'Wochenplan'!$A$1:$G$20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;[Red]-0"/>
    <numFmt numFmtId="166" formatCode="DD.MM."/>
  </numFmts>
  <fonts count="17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33658A"/>
      <sz val="22"/>
    </font>
    <font>
      <name val="Arial"/>
      <i val="1"/>
      <color rgb="007A8292"/>
      <sz val="9"/>
    </font>
    <font>
      <name val="Arial"/>
      <b val="1"/>
      <color rgb="00FFFFFF"/>
      <sz val="9"/>
    </font>
    <font>
      <name val="Arial"/>
      <color rgb="007A8292"/>
      <sz val="9"/>
    </font>
    <font>
      <name val="Arial"/>
      <color rgb="001F2430"/>
      <sz val="9.5"/>
    </font>
    <font>
      <name val="Arial"/>
      <color rgb="001F2430"/>
      <sz val="9"/>
    </font>
    <font>
      <name val="Arial"/>
      <b val="1"/>
      <color rgb="001F2430"/>
      <sz val="9"/>
    </font>
    <font>
      <name val="Arial"/>
      <b val="1"/>
      <color rgb="001F2430"/>
      <sz val="14"/>
    </font>
    <font>
      <name val="Arial"/>
      <i val="1"/>
      <color rgb="007A8292"/>
      <sz val="8"/>
    </font>
    <font>
      <name val="Arial"/>
      <b val="1"/>
      <color rgb="001F2430"/>
      <sz val="10"/>
    </font>
    <font>
      <name val="Arial"/>
      <color rgb="001F2430"/>
      <sz val="10"/>
    </font>
    <font>
      <name val="Arial"/>
      <b val="1"/>
      <color rgb="00C0392B"/>
      <sz val="10"/>
    </font>
    <font>
      <name val="Arial"/>
      <b val="1"/>
      <color rgb="007A8292"/>
      <sz val="9"/>
    </font>
    <font>
      <name val="Arial"/>
      <b val="1"/>
      <color rgb="0033658A"/>
      <sz val="12"/>
    </font>
    <font>
      <name val="Arial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33658A"/>
      </patternFill>
    </fill>
    <fill>
      <patternFill patternType="solid">
        <fgColor rgb="00FFF8D6"/>
      </patternFill>
    </fill>
    <fill>
      <patternFill patternType="solid">
        <fgColor rgb="0090A4AE"/>
      </patternFill>
    </fill>
    <fill>
      <patternFill patternType="solid">
        <fgColor rgb="00C0392B"/>
      </patternFill>
    </fill>
    <fill>
      <patternFill patternType="solid">
        <fgColor rgb="005B8FB9"/>
      </patternFill>
    </fill>
    <fill>
      <patternFill patternType="solid">
        <fgColor rgb="00EEF3F8"/>
      </patternFill>
    </fill>
  </fills>
  <borders count="5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 style="thin">
        <color rgb="00D5DAE3"/>
      </left>
      <right/>
      <top/>
      <bottom/>
      <diagonal/>
    </border>
    <border>
      <left style="thin">
        <color rgb="00D5DAE3"/>
      </left>
      <right style="thin">
        <color rgb="00D5DAE3"/>
      </right>
      <top/>
      <bottom/>
      <diagonal/>
    </border>
    <border>
      <left style="thin">
        <color rgb="00D5DAE3"/>
      </left>
      <right style="thin">
        <color rgb="00D5DAE3"/>
      </right>
      <top/>
      <bottom style="thin">
        <color rgb="00D5DAE3"/>
      </bottom>
      <diagonal/>
    </border>
  </borders>
  <cellStyleXfs count="1">
    <xf numFmtId="0" fontId="1" fillId="0" borderId="0"/>
  </cellStyleXfs>
  <cellXfs count="2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" fontId="9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/>
    </xf>
    <xf numFmtId="164" fontId="7" fillId="0" borderId="1" applyAlignment="1" pivotButton="0" quotePrefix="0" xfId="0">
      <alignment horizontal="center" vertical="center" wrapText="1"/>
    </xf>
    <xf numFmtId="164" fontId="7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9" fontId="7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left" vertical="center"/>
    </xf>
    <xf numFmtId="1" fontId="12" fillId="0" borderId="1" applyAlignment="1" pivotButton="0" quotePrefix="0" xfId="0">
      <alignment horizontal="center" vertical="center" wrapText="1"/>
    </xf>
    <xf numFmtId="1" fontId="13" fillId="0" borderId="1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right" vertical="center"/>
    </xf>
    <xf numFmtId="164" fontId="11" fillId="3" borderId="1" applyAlignment="1" pivotButton="0" quotePrefix="0" xfId="0">
      <alignment horizontal="center" vertical="center" wrapText="1"/>
    </xf>
    <xf numFmtId="0" fontId="15" fillId="0" borderId="0" pivotButton="0" quotePrefix="0" xfId="0"/>
    <xf numFmtId="0" fontId="16" fillId="2" borderId="1" applyAlignment="1" pivotButton="0" quotePrefix="0" xfId="0">
      <alignment horizontal="center" vertical="center" wrapText="1"/>
    </xf>
    <xf numFmtId="0" fontId="16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166" fontId="8" fillId="7" borderId="1" applyAlignment="1" pivotButton="0" quotePrefix="0" xfId="0">
      <alignment horizontal="center" vertical="center" wrapText="1"/>
    </xf>
    <xf numFmtId="0" fontId="11" fillId="7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6">
    <dxf>
      <font>
        <strike val="1"/>
        <color rgb="009AA3B2"/>
      </font>
    </dxf>
    <dxf>
      <font>
        <b val="1"/>
        <color rgb="00C0392B"/>
      </font>
      <fill>
        <patternFill patternType="solid">
          <fgColor rgb="00FDECEA"/>
        </patternFill>
      </fill>
    </dxf>
    <dxf>
      <fill>
        <patternFill patternType="solid">
          <fgColor rgb="00F8C4C4"/>
        </patternFill>
      </fill>
    </dxf>
    <dxf>
      <fill>
        <patternFill patternType="solid">
          <fgColor rgb="00FFE8A3"/>
        </patternFill>
      </fill>
    </dxf>
    <dxf>
      <fill>
        <patternFill patternType="solid">
          <fgColor rgb="00D9F0DC"/>
        </patternFill>
      </fill>
    </dxf>
    <dxf>
      <fill>
        <patternFill patternType="solid">
          <fgColor rgb="00FFD16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9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4" customWidth="1" min="3" max="3"/>
    <col width="14" customWidth="1" min="4" max="4"/>
    <col width="11" customWidth="1" min="5" max="5"/>
    <col width="11" customWidth="1" min="6" max="6"/>
    <col width="10" customWidth="1" min="7" max="7"/>
    <col width="11" customWidth="1" min="8" max="8"/>
    <col width="10" customWidth="1" min="9" max="9"/>
    <col width="9" customWidth="1" min="10" max="10"/>
    <col width="26" customWidth="1" min="11" max="11"/>
  </cols>
  <sheetData>
    <row r="1" ht="34" customHeight="1">
      <c r="A1" s="1" t="inlineStr">
        <is>
          <t>Arbeitsplan – Aufgaben</t>
        </is>
      </c>
    </row>
    <row r="2">
      <c r="A2" s="2" t="inlineStr">
        <is>
          <t>Aufgaben mit Verantwortlichen, Fälligkeit, Priorität und Status. Überfällige werden rot, erledigte grau.</t>
        </is>
      </c>
    </row>
    <row r="4">
      <c r="B4" s="3" t="inlineStr">
        <is>
          <t>Offen</t>
        </is>
      </c>
      <c r="C4" s="3" t="inlineStr">
        <is>
          <t>In Arbeit</t>
        </is>
      </c>
      <c r="D4" s="3" t="inlineStr">
        <is>
          <t>Wartet</t>
        </is>
      </c>
      <c r="E4" s="3" t="inlineStr">
        <is>
          <t>Erledigt</t>
        </is>
      </c>
      <c r="F4" s="4" t="inlineStr">
        <is>
          <t>Überfällig</t>
        </is>
      </c>
    </row>
    <row r="5" ht="26" customHeight="1">
      <c r="B5" s="5">
        <f>COUNTIF(H10:H69,"Offen")</f>
        <v/>
      </c>
      <c r="C5" s="5">
        <f>COUNTIF(H10:H69,"In Arbeit")</f>
        <v/>
      </c>
      <c r="D5" s="5">
        <f>COUNTIF(H10:H69,"Wartet")</f>
        <v/>
      </c>
      <c r="E5" s="5">
        <f>COUNTIF(H10:H69,"Erledigt")</f>
        <v/>
      </c>
      <c r="F5" s="5">
        <f>COUNTIFS(F10:F69,"&lt;"&amp;TODAY(),H10:H69,"&lt;&gt;Erledigt")</f>
        <v/>
      </c>
    </row>
    <row r="7">
      <c r="B7" s="6" t="inlineStr">
        <is>
          <t>Aufgaben pro Person: im Blatt „Personen“</t>
        </is>
      </c>
    </row>
    <row r="9">
      <c r="A9" s="7" t="inlineStr">
        <is>
          <t>Nr.</t>
        </is>
      </c>
      <c r="B9" s="7" t="inlineStr">
        <is>
          <t>Aufgabe</t>
        </is>
      </c>
      <c r="C9" s="7" t="inlineStr">
        <is>
          <t>Bereich</t>
        </is>
      </c>
      <c r="D9" s="7" t="inlineStr">
        <is>
          <t>Verantwortlich</t>
        </is>
      </c>
      <c r="E9" s="7" t="inlineStr">
        <is>
          <t>Start</t>
        </is>
      </c>
      <c r="F9" s="7" t="inlineStr">
        <is>
          <t>Fällig</t>
        </is>
      </c>
      <c r="G9" s="7" t="inlineStr">
        <is>
          <t>Priorität</t>
        </is>
      </c>
      <c r="H9" s="7" t="inlineStr">
        <is>
          <t>Status</t>
        </is>
      </c>
      <c r="I9" s="7" t="inlineStr">
        <is>
          <t>Fortschritt</t>
        </is>
      </c>
      <c r="J9" s="7" t="inlineStr">
        <is>
          <t>Tage übrig</t>
        </is>
      </c>
      <c r="K9" s="7" t="inlineStr">
        <is>
          <t>Notiz</t>
        </is>
      </c>
    </row>
    <row r="10">
      <c r="A10" s="8" t="n">
        <v>1</v>
      </c>
      <c r="B10" s="9" t="inlineStr">
        <is>
          <t>Angebot für Kunde Müller</t>
        </is>
      </c>
      <c r="C10" s="9" t="inlineStr">
        <is>
          <t>Vertrieb</t>
        </is>
      </c>
      <c r="D10" s="9" t="inlineStr">
        <is>
          <t>Anna</t>
        </is>
      </c>
      <c r="E10" s="10">
        <f>TODAY()+0</f>
        <v/>
      </c>
      <c r="F10" s="11">
        <f>TODAY()+5</f>
        <v/>
      </c>
      <c r="G10" s="12" t="inlineStr">
        <is>
          <t>Hoch</t>
        </is>
      </c>
      <c r="H10" s="12" t="inlineStr">
        <is>
          <t>In Arbeit</t>
        </is>
      </c>
      <c r="I10" s="13" t="n">
        <v>0.5</v>
      </c>
      <c r="J10" s="14">
        <f>IF(OR(F10="",H10="Erledigt"),"",F10-TODAY())</f>
        <v/>
      </c>
      <c r="K10" s="9" t="n"/>
    </row>
    <row r="11">
      <c r="A11" s="8" t="n">
        <v>2</v>
      </c>
      <c r="B11" s="9" t="inlineStr">
        <is>
          <t>Lager inventarisieren</t>
        </is>
      </c>
      <c r="C11" s="9" t="inlineStr">
        <is>
          <t>Lager</t>
        </is>
      </c>
      <c r="D11" s="9" t="inlineStr">
        <is>
          <t>Ben</t>
        </is>
      </c>
      <c r="E11" s="10">
        <f>TODAY()+2</f>
        <v/>
      </c>
      <c r="F11" s="11">
        <f>TODAY()+14</f>
        <v/>
      </c>
      <c r="G11" s="12" t="inlineStr">
        <is>
          <t>Mittel</t>
        </is>
      </c>
      <c r="H11" s="12" t="inlineStr">
        <is>
          <t>Offen</t>
        </is>
      </c>
      <c r="I11" s="13" t="n">
        <v>0</v>
      </c>
      <c r="J11" s="14">
        <f>IF(OR(F11="",H11="Erledigt"),"",F11-TODAY())</f>
        <v/>
      </c>
      <c r="K11" s="9" t="n"/>
    </row>
    <row r="12">
      <c r="A12" s="8" t="n">
        <v>3</v>
      </c>
      <c r="B12" s="9" t="inlineStr">
        <is>
          <t>Website-Texte prüfen</t>
        </is>
      </c>
      <c r="C12" s="9" t="inlineStr">
        <is>
          <t>Marketing</t>
        </is>
      </c>
      <c r="D12" s="9" t="inlineStr">
        <is>
          <t>Clara</t>
        </is>
      </c>
      <c r="E12" s="10">
        <f>TODAY()+-10</f>
        <v/>
      </c>
      <c r="F12" s="11">
        <f>TODAY()+-2</f>
        <v/>
      </c>
      <c r="G12" s="12" t="inlineStr">
        <is>
          <t>Niedrig</t>
        </is>
      </c>
      <c r="H12" s="12" t="inlineStr">
        <is>
          <t>Erledigt</t>
        </is>
      </c>
      <c r="I12" s="13" t="n">
        <v>1</v>
      </c>
      <c r="J12" s="14">
        <f>IF(OR(F12="",H12="Erledigt"),"",F12-TODAY())</f>
        <v/>
      </c>
      <c r="K12" s="9" t="n"/>
    </row>
    <row r="13">
      <c r="A13" s="8" t="n">
        <v>4</v>
      </c>
      <c r="B13" s="9" t="n"/>
      <c r="C13" s="9" t="n"/>
      <c r="D13" s="9" t="n"/>
      <c r="E13" s="10" t="n"/>
      <c r="F13" s="11" t="n"/>
      <c r="G13" s="12" t="n"/>
      <c r="H13" s="12" t="n"/>
      <c r="I13" s="13" t="n"/>
      <c r="J13" s="14">
        <f>IF(OR(F13="",H13="Erledigt"),"",F13-TODAY())</f>
        <v/>
      </c>
      <c r="K13" s="9" t="n"/>
    </row>
    <row r="14">
      <c r="A14" s="8" t="n">
        <v>5</v>
      </c>
      <c r="B14" s="9" t="n"/>
      <c r="C14" s="9" t="n"/>
      <c r="D14" s="9" t="n"/>
      <c r="E14" s="10" t="n"/>
      <c r="F14" s="11" t="n"/>
      <c r="G14" s="12" t="n"/>
      <c r="H14" s="12" t="n"/>
      <c r="I14" s="13" t="n"/>
      <c r="J14" s="14">
        <f>IF(OR(F14="",H14="Erledigt"),"",F14-TODAY())</f>
        <v/>
      </c>
      <c r="K14" s="9" t="n"/>
    </row>
    <row r="15">
      <c r="A15" s="8" t="n">
        <v>6</v>
      </c>
      <c r="B15" s="9" t="n"/>
      <c r="C15" s="9" t="n"/>
      <c r="D15" s="9" t="n"/>
      <c r="E15" s="10" t="n"/>
      <c r="F15" s="11" t="n"/>
      <c r="G15" s="12" t="n"/>
      <c r="H15" s="12" t="n"/>
      <c r="I15" s="13" t="n"/>
      <c r="J15" s="14">
        <f>IF(OR(F15="",H15="Erledigt"),"",F15-TODAY())</f>
        <v/>
      </c>
      <c r="K15" s="9" t="n"/>
    </row>
    <row r="16">
      <c r="A16" s="8" t="n">
        <v>7</v>
      </c>
      <c r="B16" s="9" t="n"/>
      <c r="C16" s="9" t="n"/>
      <c r="D16" s="9" t="n"/>
      <c r="E16" s="10" t="n"/>
      <c r="F16" s="11" t="n"/>
      <c r="G16" s="12" t="n"/>
      <c r="H16" s="12" t="n"/>
      <c r="I16" s="13" t="n"/>
      <c r="J16" s="14">
        <f>IF(OR(F16="",H16="Erledigt"),"",F16-TODAY())</f>
        <v/>
      </c>
      <c r="K16" s="9" t="n"/>
    </row>
    <row r="17">
      <c r="A17" s="8" t="n">
        <v>8</v>
      </c>
      <c r="B17" s="9" t="n"/>
      <c r="C17" s="9" t="n"/>
      <c r="D17" s="9" t="n"/>
      <c r="E17" s="10" t="n"/>
      <c r="F17" s="11" t="n"/>
      <c r="G17" s="12" t="n"/>
      <c r="H17" s="12" t="n"/>
      <c r="I17" s="13" t="n"/>
      <c r="J17" s="14">
        <f>IF(OR(F17="",H17="Erledigt"),"",F17-TODAY())</f>
        <v/>
      </c>
      <c r="K17" s="9" t="n"/>
    </row>
    <row r="18">
      <c r="A18" s="8" t="n">
        <v>9</v>
      </c>
      <c r="B18" s="9" t="n"/>
      <c r="C18" s="9" t="n"/>
      <c r="D18" s="9" t="n"/>
      <c r="E18" s="10" t="n"/>
      <c r="F18" s="11" t="n"/>
      <c r="G18" s="12" t="n"/>
      <c r="H18" s="12" t="n"/>
      <c r="I18" s="13" t="n"/>
      <c r="J18" s="14">
        <f>IF(OR(F18="",H18="Erledigt"),"",F18-TODAY())</f>
        <v/>
      </c>
      <c r="K18" s="9" t="n"/>
    </row>
    <row r="19">
      <c r="A19" s="8" t="n">
        <v>10</v>
      </c>
      <c r="B19" s="9" t="n"/>
      <c r="C19" s="9" t="n"/>
      <c r="D19" s="9" t="n"/>
      <c r="E19" s="10" t="n"/>
      <c r="F19" s="11" t="n"/>
      <c r="G19" s="12" t="n"/>
      <c r="H19" s="12" t="n"/>
      <c r="I19" s="13" t="n"/>
      <c r="J19" s="14">
        <f>IF(OR(F19="",H19="Erledigt"),"",F19-TODAY())</f>
        <v/>
      </c>
      <c r="K19" s="9" t="n"/>
    </row>
    <row r="20">
      <c r="A20" s="8" t="n">
        <v>11</v>
      </c>
      <c r="B20" s="9" t="n"/>
      <c r="C20" s="9" t="n"/>
      <c r="D20" s="9" t="n"/>
      <c r="E20" s="10" t="n"/>
      <c r="F20" s="11" t="n"/>
      <c r="G20" s="12" t="n"/>
      <c r="H20" s="12" t="n"/>
      <c r="I20" s="13" t="n"/>
      <c r="J20" s="14">
        <f>IF(OR(F20="",H20="Erledigt"),"",F20-TODAY())</f>
        <v/>
      </c>
      <c r="K20" s="9" t="n"/>
    </row>
    <row r="21">
      <c r="A21" s="8" t="n">
        <v>12</v>
      </c>
      <c r="B21" s="9" t="n"/>
      <c r="C21" s="9" t="n"/>
      <c r="D21" s="9" t="n"/>
      <c r="E21" s="10" t="n"/>
      <c r="F21" s="11" t="n"/>
      <c r="G21" s="12" t="n"/>
      <c r="H21" s="12" t="n"/>
      <c r="I21" s="13" t="n"/>
      <c r="J21" s="14">
        <f>IF(OR(F21="",H21="Erledigt"),"",F21-TODAY())</f>
        <v/>
      </c>
      <c r="K21" s="9" t="n"/>
    </row>
    <row r="22">
      <c r="A22" s="8" t="n">
        <v>13</v>
      </c>
      <c r="B22" s="9" t="n"/>
      <c r="C22" s="9" t="n"/>
      <c r="D22" s="9" t="n"/>
      <c r="E22" s="10" t="n"/>
      <c r="F22" s="11" t="n"/>
      <c r="G22" s="12" t="n"/>
      <c r="H22" s="12" t="n"/>
      <c r="I22" s="13" t="n"/>
      <c r="J22" s="14">
        <f>IF(OR(F22="",H22="Erledigt"),"",F22-TODAY())</f>
        <v/>
      </c>
      <c r="K22" s="9" t="n"/>
    </row>
    <row r="23">
      <c r="A23" s="8" t="n">
        <v>14</v>
      </c>
      <c r="B23" s="9" t="n"/>
      <c r="C23" s="9" t="n"/>
      <c r="D23" s="9" t="n"/>
      <c r="E23" s="10" t="n"/>
      <c r="F23" s="11" t="n"/>
      <c r="G23" s="12" t="n"/>
      <c r="H23" s="12" t="n"/>
      <c r="I23" s="13" t="n"/>
      <c r="J23" s="14">
        <f>IF(OR(F23="",H23="Erledigt"),"",F23-TODAY())</f>
        <v/>
      </c>
      <c r="K23" s="9" t="n"/>
    </row>
    <row r="24">
      <c r="A24" s="8" t="n">
        <v>15</v>
      </c>
      <c r="B24" s="9" t="n"/>
      <c r="C24" s="9" t="n"/>
      <c r="D24" s="9" t="n"/>
      <c r="E24" s="10" t="n"/>
      <c r="F24" s="11" t="n"/>
      <c r="G24" s="12" t="n"/>
      <c r="H24" s="12" t="n"/>
      <c r="I24" s="13" t="n"/>
      <c r="J24" s="14">
        <f>IF(OR(F24="",H24="Erledigt"),"",F24-TODAY())</f>
        <v/>
      </c>
      <c r="K24" s="9" t="n"/>
    </row>
    <row r="25">
      <c r="A25" s="8" t="n">
        <v>16</v>
      </c>
      <c r="B25" s="9" t="n"/>
      <c r="C25" s="9" t="n"/>
      <c r="D25" s="9" t="n"/>
      <c r="E25" s="10" t="n"/>
      <c r="F25" s="11" t="n"/>
      <c r="G25" s="12" t="n"/>
      <c r="H25" s="12" t="n"/>
      <c r="I25" s="13" t="n"/>
      <c r="J25" s="14">
        <f>IF(OR(F25="",H25="Erledigt"),"",F25-TODAY())</f>
        <v/>
      </c>
      <c r="K25" s="9" t="n"/>
    </row>
    <row r="26">
      <c r="A26" s="8" t="n">
        <v>17</v>
      </c>
      <c r="B26" s="9" t="n"/>
      <c r="C26" s="9" t="n"/>
      <c r="D26" s="9" t="n"/>
      <c r="E26" s="10" t="n"/>
      <c r="F26" s="11" t="n"/>
      <c r="G26" s="12" t="n"/>
      <c r="H26" s="12" t="n"/>
      <c r="I26" s="13" t="n"/>
      <c r="J26" s="14">
        <f>IF(OR(F26="",H26="Erledigt"),"",F26-TODAY())</f>
        <v/>
      </c>
      <c r="K26" s="9" t="n"/>
    </row>
    <row r="27">
      <c r="A27" s="8" t="n">
        <v>18</v>
      </c>
      <c r="B27" s="9" t="n"/>
      <c r="C27" s="9" t="n"/>
      <c r="D27" s="9" t="n"/>
      <c r="E27" s="10" t="n"/>
      <c r="F27" s="11" t="n"/>
      <c r="G27" s="12" t="n"/>
      <c r="H27" s="12" t="n"/>
      <c r="I27" s="13" t="n"/>
      <c r="J27" s="14">
        <f>IF(OR(F27="",H27="Erledigt"),"",F27-TODAY())</f>
        <v/>
      </c>
      <c r="K27" s="9" t="n"/>
    </row>
    <row r="28">
      <c r="A28" s="8" t="n">
        <v>19</v>
      </c>
      <c r="B28" s="9" t="n"/>
      <c r="C28" s="9" t="n"/>
      <c r="D28" s="9" t="n"/>
      <c r="E28" s="10" t="n"/>
      <c r="F28" s="11" t="n"/>
      <c r="G28" s="12" t="n"/>
      <c r="H28" s="12" t="n"/>
      <c r="I28" s="13" t="n"/>
      <c r="J28" s="14">
        <f>IF(OR(F28="",H28="Erledigt"),"",F28-TODAY())</f>
        <v/>
      </c>
      <c r="K28" s="9" t="n"/>
    </row>
    <row r="29">
      <c r="A29" s="8" t="n">
        <v>20</v>
      </c>
      <c r="B29" s="9" t="n"/>
      <c r="C29" s="9" t="n"/>
      <c r="D29" s="9" t="n"/>
      <c r="E29" s="10" t="n"/>
      <c r="F29" s="11" t="n"/>
      <c r="G29" s="12" t="n"/>
      <c r="H29" s="12" t="n"/>
      <c r="I29" s="13" t="n"/>
      <c r="J29" s="14">
        <f>IF(OR(F29="",H29="Erledigt"),"",F29-TODAY())</f>
        <v/>
      </c>
      <c r="K29" s="9" t="n"/>
    </row>
    <row r="30">
      <c r="A30" s="8" t="n">
        <v>21</v>
      </c>
      <c r="B30" s="9" t="n"/>
      <c r="C30" s="9" t="n"/>
      <c r="D30" s="9" t="n"/>
      <c r="E30" s="10" t="n"/>
      <c r="F30" s="11" t="n"/>
      <c r="G30" s="12" t="n"/>
      <c r="H30" s="12" t="n"/>
      <c r="I30" s="13" t="n"/>
      <c r="J30" s="14">
        <f>IF(OR(F30="",H30="Erledigt"),"",F30-TODAY())</f>
        <v/>
      </c>
      <c r="K30" s="9" t="n"/>
    </row>
    <row r="31">
      <c r="A31" s="8" t="n">
        <v>22</v>
      </c>
      <c r="B31" s="9" t="n"/>
      <c r="C31" s="9" t="n"/>
      <c r="D31" s="9" t="n"/>
      <c r="E31" s="10" t="n"/>
      <c r="F31" s="11" t="n"/>
      <c r="G31" s="12" t="n"/>
      <c r="H31" s="12" t="n"/>
      <c r="I31" s="13" t="n"/>
      <c r="J31" s="14">
        <f>IF(OR(F31="",H31="Erledigt"),"",F31-TODAY())</f>
        <v/>
      </c>
      <c r="K31" s="9" t="n"/>
    </row>
    <row r="32">
      <c r="A32" s="8" t="n">
        <v>23</v>
      </c>
      <c r="B32" s="9" t="n"/>
      <c r="C32" s="9" t="n"/>
      <c r="D32" s="9" t="n"/>
      <c r="E32" s="10" t="n"/>
      <c r="F32" s="11" t="n"/>
      <c r="G32" s="12" t="n"/>
      <c r="H32" s="12" t="n"/>
      <c r="I32" s="13" t="n"/>
      <c r="J32" s="14">
        <f>IF(OR(F32="",H32="Erledigt"),"",F32-TODAY())</f>
        <v/>
      </c>
      <c r="K32" s="9" t="n"/>
    </row>
    <row r="33">
      <c r="A33" s="8" t="n">
        <v>24</v>
      </c>
      <c r="B33" s="9" t="n"/>
      <c r="C33" s="9" t="n"/>
      <c r="D33" s="9" t="n"/>
      <c r="E33" s="10" t="n"/>
      <c r="F33" s="11" t="n"/>
      <c r="G33" s="12" t="n"/>
      <c r="H33" s="12" t="n"/>
      <c r="I33" s="13" t="n"/>
      <c r="J33" s="14">
        <f>IF(OR(F33="",H33="Erledigt"),"",F33-TODAY())</f>
        <v/>
      </c>
      <c r="K33" s="9" t="n"/>
    </row>
    <row r="34">
      <c r="A34" s="8" t="n">
        <v>25</v>
      </c>
      <c r="B34" s="9" t="n"/>
      <c r="C34" s="9" t="n"/>
      <c r="D34" s="9" t="n"/>
      <c r="E34" s="10" t="n"/>
      <c r="F34" s="11" t="n"/>
      <c r="G34" s="12" t="n"/>
      <c r="H34" s="12" t="n"/>
      <c r="I34" s="13" t="n"/>
      <c r="J34" s="14">
        <f>IF(OR(F34="",H34="Erledigt"),"",F34-TODAY())</f>
        <v/>
      </c>
      <c r="K34" s="9" t="n"/>
    </row>
    <row r="35">
      <c r="A35" s="8" t="n">
        <v>26</v>
      </c>
      <c r="B35" s="9" t="n"/>
      <c r="C35" s="9" t="n"/>
      <c r="D35" s="9" t="n"/>
      <c r="E35" s="10" t="n"/>
      <c r="F35" s="11" t="n"/>
      <c r="G35" s="12" t="n"/>
      <c r="H35" s="12" t="n"/>
      <c r="I35" s="13" t="n"/>
      <c r="J35" s="14">
        <f>IF(OR(F35="",H35="Erledigt"),"",F35-TODAY())</f>
        <v/>
      </c>
      <c r="K35" s="9" t="n"/>
    </row>
    <row r="36">
      <c r="A36" s="8" t="n">
        <v>27</v>
      </c>
      <c r="B36" s="9" t="n"/>
      <c r="C36" s="9" t="n"/>
      <c r="D36" s="9" t="n"/>
      <c r="E36" s="10" t="n"/>
      <c r="F36" s="11" t="n"/>
      <c r="G36" s="12" t="n"/>
      <c r="H36" s="12" t="n"/>
      <c r="I36" s="13" t="n"/>
      <c r="J36" s="14">
        <f>IF(OR(F36="",H36="Erledigt"),"",F36-TODAY())</f>
        <v/>
      </c>
      <c r="K36" s="9" t="n"/>
    </row>
    <row r="37">
      <c r="A37" s="8" t="n">
        <v>28</v>
      </c>
      <c r="B37" s="9" t="n"/>
      <c r="C37" s="9" t="n"/>
      <c r="D37" s="9" t="n"/>
      <c r="E37" s="10" t="n"/>
      <c r="F37" s="11" t="n"/>
      <c r="G37" s="12" t="n"/>
      <c r="H37" s="12" t="n"/>
      <c r="I37" s="13" t="n"/>
      <c r="J37" s="14">
        <f>IF(OR(F37="",H37="Erledigt"),"",F37-TODAY())</f>
        <v/>
      </c>
      <c r="K37" s="9" t="n"/>
    </row>
    <row r="38">
      <c r="A38" s="8" t="n">
        <v>29</v>
      </c>
      <c r="B38" s="9" t="n"/>
      <c r="C38" s="9" t="n"/>
      <c r="D38" s="9" t="n"/>
      <c r="E38" s="10" t="n"/>
      <c r="F38" s="11" t="n"/>
      <c r="G38" s="12" t="n"/>
      <c r="H38" s="12" t="n"/>
      <c r="I38" s="13" t="n"/>
      <c r="J38" s="14">
        <f>IF(OR(F38="",H38="Erledigt"),"",F38-TODAY())</f>
        <v/>
      </c>
      <c r="K38" s="9" t="n"/>
    </row>
    <row r="39">
      <c r="A39" s="8" t="n">
        <v>30</v>
      </c>
      <c r="B39" s="9" t="n"/>
      <c r="C39" s="9" t="n"/>
      <c r="D39" s="9" t="n"/>
      <c r="E39" s="10" t="n"/>
      <c r="F39" s="11" t="n"/>
      <c r="G39" s="12" t="n"/>
      <c r="H39" s="12" t="n"/>
      <c r="I39" s="13" t="n"/>
      <c r="J39" s="14">
        <f>IF(OR(F39="",H39="Erledigt"),"",F39-TODAY())</f>
        <v/>
      </c>
      <c r="K39" s="9" t="n"/>
    </row>
    <row r="40">
      <c r="A40" s="8" t="n">
        <v>31</v>
      </c>
      <c r="B40" s="9" t="n"/>
      <c r="C40" s="9" t="n"/>
      <c r="D40" s="9" t="n"/>
      <c r="E40" s="10" t="n"/>
      <c r="F40" s="11" t="n"/>
      <c r="G40" s="12" t="n"/>
      <c r="H40" s="12" t="n"/>
      <c r="I40" s="13" t="n"/>
      <c r="J40" s="14">
        <f>IF(OR(F40="",H40="Erledigt"),"",F40-TODAY())</f>
        <v/>
      </c>
      <c r="K40" s="9" t="n"/>
    </row>
    <row r="41">
      <c r="A41" s="8" t="n">
        <v>32</v>
      </c>
      <c r="B41" s="9" t="n"/>
      <c r="C41" s="9" t="n"/>
      <c r="D41" s="9" t="n"/>
      <c r="E41" s="10" t="n"/>
      <c r="F41" s="11" t="n"/>
      <c r="G41" s="12" t="n"/>
      <c r="H41" s="12" t="n"/>
      <c r="I41" s="13" t="n"/>
      <c r="J41" s="14">
        <f>IF(OR(F41="",H41="Erledigt"),"",F41-TODAY())</f>
        <v/>
      </c>
      <c r="K41" s="9" t="n"/>
    </row>
    <row r="42">
      <c r="A42" s="8" t="n">
        <v>33</v>
      </c>
      <c r="B42" s="9" t="n"/>
      <c r="C42" s="9" t="n"/>
      <c r="D42" s="9" t="n"/>
      <c r="E42" s="10" t="n"/>
      <c r="F42" s="11" t="n"/>
      <c r="G42" s="12" t="n"/>
      <c r="H42" s="12" t="n"/>
      <c r="I42" s="13" t="n"/>
      <c r="J42" s="14">
        <f>IF(OR(F42="",H42="Erledigt"),"",F42-TODAY())</f>
        <v/>
      </c>
      <c r="K42" s="9" t="n"/>
    </row>
    <row r="43">
      <c r="A43" s="8" t="n">
        <v>34</v>
      </c>
      <c r="B43" s="9" t="n"/>
      <c r="C43" s="9" t="n"/>
      <c r="D43" s="9" t="n"/>
      <c r="E43" s="10" t="n"/>
      <c r="F43" s="11" t="n"/>
      <c r="G43" s="12" t="n"/>
      <c r="H43" s="12" t="n"/>
      <c r="I43" s="13" t="n"/>
      <c r="J43" s="14">
        <f>IF(OR(F43="",H43="Erledigt"),"",F43-TODAY())</f>
        <v/>
      </c>
      <c r="K43" s="9" t="n"/>
    </row>
    <row r="44">
      <c r="A44" s="8" t="n">
        <v>35</v>
      </c>
      <c r="B44" s="9" t="n"/>
      <c r="C44" s="9" t="n"/>
      <c r="D44" s="9" t="n"/>
      <c r="E44" s="10" t="n"/>
      <c r="F44" s="11" t="n"/>
      <c r="G44" s="12" t="n"/>
      <c r="H44" s="12" t="n"/>
      <c r="I44" s="13" t="n"/>
      <c r="J44" s="14">
        <f>IF(OR(F44="",H44="Erledigt"),"",F44-TODAY())</f>
        <v/>
      </c>
      <c r="K44" s="9" t="n"/>
    </row>
    <row r="45">
      <c r="A45" s="8" t="n">
        <v>36</v>
      </c>
      <c r="B45" s="9" t="n"/>
      <c r="C45" s="9" t="n"/>
      <c r="D45" s="9" t="n"/>
      <c r="E45" s="10" t="n"/>
      <c r="F45" s="11" t="n"/>
      <c r="G45" s="12" t="n"/>
      <c r="H45" s="12" t="n"/>
      <c r="I45" s="13" t="n"/>
      <c r="J45" s="14">
        <f>IF(OR(F45="",H45="Erledigt"),"",F45-TODAY())</f>
        <v/>
      </c>
      <c r="K45" s="9" t="n"/>
    </row>
    <row r="46">
      <c r="A46" s="8" t="n">
        <v>37</v>
      </c>
      <c r="B46" s="9" t="n"/>
      <c r="C46" s="9" t="n"/>
      <c r="D46" s="9" t="n"/>
      <c r="E46" s="10" t="n"/>
      <c r="F46" s="11" t="n"/>
      <c r="G46" s="12" t="n"/>
      <c r="H46" s="12" t="n"/>
      <c r="I46" s="13" t="n"/>
      <c r="J46" s="14">
        <f>IF(OR(F46="",H46="Erledigt"),"",F46-TODAY())</f>
        <v/>
      </c>
      <c r="K46" s="9" t="n"/>
    </row>
    <row r="47">
      <c r="A47" s="8" t="n">
        <v>38</v>
      </c>
      <c r="B47" s="9" t="n"/>
      <c r="C47" s="9" t="n"/>
      <c r="D47" s="9" t="n"/>
      <c r="E47" s="10" t="n"/>
      <c r="F47" s="11" t="n"/>
      <c r="G47" s="12" t="n"/>
      <c r="H47" s="12" t="n"/>
      <c r="I47" s="13" t="n"/>
      <c r="J47" s="14">
        <f>IF(OR(F47="",H47="Erledigt"),"",F47-TODAY())</f>
        <v/>
      </c>
      <c r="K47" s="9" t="n"/>
    </row>
    <row r="48">
      <c r="A48" s="8" t="n">
        <v>39</v>
      </c>
      <c r="B48" s="9" t="n"/>
      <c r="C48" s="9" t="n"/>
      <c r="D48" s="9" t="n"/>
      <c r="E48" s="10" t="n"/>
      <c r="F48" s="11" t="n"/>
      <c r="G48" s="12" t="n"/>
      <c r="H48" s="12" t="n"/>
      <c r="I48" s="13" t="n"/>
      <c r="J48" s="14">
        <f>IF(OR(F48="",H48="Erledigt"),"",F48-TODAY())</f>
        <v/>
      </c>
      <c r="K48" s="9" t="n"/>
    </row>
    <row r="49">
      <c r="A49" s="8" t="n">
        <v>40</v>
      </c>
      <c r="B49" s="9" t="n"/>
      <c r="C49" s="9" t="n"/>
      <c r="D49" s="9" t="n"/>
      <c r="E49" s="10" t="n"/>
      <c r="F49" s="11" t="n"/>
      <c r="G49" s="12" t="n"/>
      <c r="H49" s="12" t="n"/>
      <c r="I49" s="13" t="n"/>
      <c r="J49" s="14">
        <f>IF(OR(F49="",H49="Erledigt"),"",F49-TODAY())</f>
        <v/>
      </c>
      <c r="K49" s="9" t="n"/>
    </row>
    <row r="50">
      <c r="A50" s="8" t="n">
        <v>41</v>
      </c>
      <c r="B50" s="9" t="n"/>
      <c r="C50" s="9" t="n"/>
      <c r="D50" s="9" t="n"/>
      <c r="E50" s="10" t="n"/>
      <c r="F50" s="11" t="n"/>
      <c r="G50" s="12" t="n"/>
      <c r="H50" s="12" t="n"/>
      <c r="I50" s="13" t="n"/>
      <c r="J50" s="14">
        <f>IF(OR(F50="",H50="Erledigt"),"",F50-TODAY())</f>
        <v/>
      </c>
      <c r="K50" s="9" t="n"/>
    </row>
    <row r="51">
      <c r="A51" s="8" t="n">
        <v>42</v>
      </c>
      <c r="B51" s="9" t="n"/>
      <c r="C51" s="9" t="n"/>
      <c r="D51" s="9" t="n"/>
      <c r="E51" s="10" t="n"/>
      <c r="F51" s="11" t="n"/>
      <c r="G51" s="12" t="n"/>
      <c r="H51" s="12" t="n"/>
      <c r="I51" s="13" t="n"/>
      <c r="J51" s="14">
        <f>IF(OR(F51="",H51="Erledigt"),"",F51-TODAY())</f>
        <v/>
      </c>
      <c r="K51" s="9" t="n"/>
    </row>
    <row r="52">
      <c r="A52" s="8" t="n">
        <v>43</v>
      </c>
      <c r="B52" s="9" t="n"/>
      <c r="C52" s="9" t="n"/>
      <c r="D52" s="9" t="n"/>
      <c r="E52" s="10" t="n"/>
      <c r="F52" s="11" t="n"/>
      <c r="G52" s="12" t="n"/>
      <c r="H52" s="12" t="n"/>
      <c r="I52" s="13" t="n"/>
      <c r="J52" s="14">
        <f>IF(OR(F52="",H52="Erledigt"),"",F52-TODAY())</f>
        <v/>
      </c>
      <c r="K52" s="9" t="n"/>
    </row>
    <row r="53">
      <c r="A53" s="8" t="n">
        <v>44</v>
      </c>
      <c r="B53" s="9" t="n"/>
      <c r="C53" s="9" t="n"/>
      <c r="D53" s="9" t="n"/>
      <c r="E53" s="10" t="n"/>
      <c r="F53" s="11" t="n"/>
      <c r="G53" s="12" t="n"/>
      <c r="H53" s="12" t="n"/>
      <c r="I53" s="13" t="n"/>
      <c r="J53" s="14">
        <f>IF(OR(F53="",H53="Erledigt"),"",F53-TODAY())</f>
        <v/>
      </c>
      <c r="K53" s="9" t="n"/>
    </row>
    <row r="54">
      <c r="A54" s="8" t="n">
        <v>45</v>
      </c>
      <c r="B54" s="9" t="n"/>
      <c r="C54" s="9" t="n"/>
      <c r="D54" s="9" t="n"/>
      <c r="E54" s="10" t="n"/>
      <c r="F54" s="11" t="n"/>
      <c r="G54" s="12" t="n"/>
      <c r="H54" s="12" t="n"/>
      <c r="I54" s="13" t="n"/>
      <c r="J54" s="14">
        <f>IF(OR(F54="",H54="Erledigt"),"",F54-TODAY())</f>
        <v/>
      </c>
      <c r="K54" s="9" t="n"/>
    </row>
    <row r="55">
      <c r="A55" s="8" t="n">
        <v>46</v>
      </c>
      <c r="B55" s="9" t="n"/>
      <c r="C55" s="9" t="n"/>
      <c r="D55" s="9" t="n"/>
      <c r="E55" s="10" t="n"/>
      <c r="F55" s="11" t="n"/>
      <c r="G55" s="12" t="n"/>
      <c r="H55" s="12" t="n"/>
      <c r="I55" s="13" t="n"/>
      <c r="J55" s="14">
        <f>IF(OR(F55="",H55="Erledigt"),"",F55-TODAY())</f>
        <v/>
      </c>
      <c r="K55" s="9" t="n"/>
    </row>
    <row r="56">
      <c r="A56" s="8" t="n">
        <v>47</v>
      </c>
      <c r="B56" s="9" t="n"/>
      <c r="C56" s="9" t="n"/>
      <c r="D56" s="9" t="n"/>
      <c r="E56" s="10" t="n"/>
      <c r="F56" s="11" t="n"/>
      <c r="G56" s="12" t="n"/>
      <c r="H56" s="12" t="n"/>
      <c r="I56" s="13" t="n"/>
      <c r="J56" s="14">
        <f>IF(OR(F56="",H56="Erledigt"),"",F56-TODAY())</f>
        <v/>
      </c>
      <c r="K56" s="9" t="n"/>
    </row>
    <row r="57">
      <c r="A57" s="8" t="n">
        <v>48</v>
      </c>
      <c r="B57" s="9" t="n"/>
      <c r="C57" s="9" t="n"/>
      <c r="D57" s="9" t="n"/>
      <c r="E57" s="10" t="n"/>
      <c r="F57" s="11" t="n"/>
      <c r="G57" s="12" t="n"/>
      <c r="H57" s="12" t="n"/>
      <c r="I57" s="13" t="n"/>
      <c r="J57" s="14">
        <f>IF(OR(F57="",H57="Erledigt"),"",F57-TODAY())</f>
        <v/>
      </c>
      <c r="K57" s="9" t="n"/>
    </row>
    <row r="58">
      <c r="A58" s="8" t="n">
        <v>49</v>
      </c>
      <c r="B58" s="9" t="n"/>
      <c r="C58" s="9" t="n"/>
      <c r="D58" s="9" t="n"/>
      <c r="E58" s="10" t="n"/>
      <c r="F58" s="11" t="n"/>
      <c r="G58" s="12" t="n"/>
      <c r="H58" s="12" t="n"/>
      <c r="I58" s="13" t="n"/>
      <c r="J58" s="14">
        <f>IF(OR(F58="",H58="Erledigt"),"",F58-TODAY())</f>
        <v/>
      </c>
      <c r="K58" s="9" t="n"/>
    </row>
    <row r="59">
      <c r="A59" s="8" t="n">
        <v>50</v>
      </c>
      <c r="B59" s="9" t="n"/>
      <c r="C59" s="9" t="n"/>
      <c r="D59" s="9" t="n"/>
      <c r="E59" s="10" t="n"/>
      <c r="F59" s="11" t="n"/>
      <c r="G59" s="12" t="n"/>
      <c r="H59" s="12" t="n"/>
      <c r="I59" s="13" t="n"/>
      <c r="J59" s="14">
        <f>IF(OR(F59="",H59="Erledigt"),"",F59-TODAY())</f>
        <v/>
      </c>
      <c r="K59" s="9" t="n"/>
    </row>
    <row r="60">
      <c r="A60" s="8" t="n">
        <v>51</v>
      </c>
      <c r="B60" s="9" t="n"/>
      <c r="C60" s="9" t="n"/>
      <c r="D60" s="9" t="n"/>
      <c r="E60" s="10" t="n"/>
      <c r="F60" s="11" t="n"/>
      <c r="G60" s="12" t="n"/>
      <c r="H60" s="12" t="n"/>
      <c r="I60" s="13" t="n"/>
      <c r="J60" s="14">
        <f>IF(OR(F60="",H60="Erledigt"),"",F60-TODAY())</f>
        <v/>
      </c>
      <c r="K60" s="9" t="n"/>
    </row>
    <row r="61">
      <c r="A61" s="8" t="n">
        <v>52</v>
      </c>
      <c r="B61" s="9" t="n"/>
      <c r="C61" s="9" t="n"/>
      <c r="D61" s="9" t="n"/>
      <c r="E61" s="10" t="n"/>
      <c r="F61" s="11" t="n"/>
      <c r="G61" s="12" t="n"/>
      <c r="H61" s="12" t="n"/>
      <c r="I61" s="13" t="n"/>
      <c r="J61" s="14">
        <f>IF(OR(F61="",H61="Erledigt"),"",F61-TODAY())</f>
        <v/>
      </c>
      <c r="K61" s="9" t="n"/>
    </row>
    <row r="62">
      <c r="A62" s="8" t="n">
        <v>53</v>
      </c>
      <c r="B62" s="9" t="n"/>
      <c r="C62" s="9" t="n"/>
      <c r="D62" s="9" t="n"/>
      <c r="E62" s="10" t="n"/>
      <c r="F62" s="11" t="n"/>
      <c r="G62" s="12" t="n"/>
      <c r="H62" s="12" t="n"/>
      <c r="I62" s="13" t="n"/>
      <c r="J62" s="14">
        <f>IF(OR(F62="",H62="Erledigt"),"",F62-TODAY())</f>
        <v/>
      </c>
      <c r="K62" s="9" t="n"/>
    </row>
    <row r="63">
      <c r="A63" s="8" t="n">
        <v>54</v>
      </c>
      <c r="B63" s="9" t="n"/>
      <c r="C63" s="9" t="n"/>
      <c r="D63" s="9" t="n"/>
      <c r="E63" s="10" t="n"/>
      <c r="F63" s="11" t="n"/>
      <c r="G63" s="12" t="n"/>
      <c r="H63" s="12" t="n"/>
      <c r="I63" s="13" t="n"/>
      <c r="J63" s="14">
        <f>IF(OR(F63="",H63="Erledigt"),"",F63-TODAY())</f>
        <v/>
      </c>
      <c r="K63" s="9" t="n"/>
    </row>
    <row r="64">
      <c r="A64" s="8" t="n">
        <v>55</v>
      </c>
      <c r="B64" s="9" t="n"/>
      <c r="C64" s="9" t="n"/>
      <c r="D64" s="9" t="n"/>
      <c r="E64" s="10" t="n"/>
      <c r="F64" s="11" t="n"/>
      <c r="G64" s="12" t="n"/>
      <c r="H64" s="12" t="n"/>
      <c r="I64" s="13" t="n"/>
      <c r="J64" s="14">
        <f>IF(OR(F64="",H64="Erledigt"),"",F64-TODAY())</f>
        <v/>
      </c>
      <c r="K64" s="9" t="n"/>
    </row>
    <row r="65">
      <c r="A65" s="8" t="n">
        <v>56</v>
      </c>
      <c r="B65" s="9" t="n"/>
      <c r="C65" s="9" t="n"/>
      <c r="D65" s="9" t="n"/>
      <c r="E65" s="10" t="n"/>
      <c r="F65" s="11" t="n"/>
      <c r="G65" s="12" t="n"/>
      <c r="H65" s="12" t="n"/>
      <c r="I65" s="13" t="n"/>
      <c r="J65" s="14">
        <f>IF(OR(F65="",H65="Erledigt"),"",F65-TODAY())</f>
        <v/>
      </c>
      <c r="K65" s="9" t="n"/>
    </row>
    <row r="66">
      <c r="A66" s="8" t="n">
        <v>57</v>
      </c>
      <c r="B66" s="9" t="n"/>
      <c r="C66" s="9" t="n"/>
      <c r="D66" s="9" t="n"/>
      <c r="E66" s="10" t="n"/>
      <c r="F66" s="11" t="n"/>
      <c r="G66" s="12" t="n"/>
      <c r="H66" s="12" t="n"/>
      <c r="I66" s="13" t="n"/>
      <c r="J66" s="14">
        <f>IF(OR(F66="",H66="Erledigt"),"",F66-TODAY())</f>
        <v/>
      </c>
      <c r="K66" s="9" t="n"/>
    </row>
    <row r="67">
      <c r="A67" s="8" t="n">
        <v>58</v>
      </c>
      <c r="B67" s="9" t="n"/>
      <c r="C67" s="9" t="n"/>
      <c r="D67" s="9" t="n"/>
      <c r="E67" s="10" t="n"/>
      <c r="F67" s="11" t="n"/>
      <c r="G67" s="12" t="n"/>
      <c r="H67" s="12" t="n"/>
      <c r="I67" s="13" t="n"/>
      <c r="J67" s="14">
        <f>IF(OR(F67="",H67="Erledigt"),"",F67-TODAY())</f>
        <v/>
      </c>
      <c r="K67" s="9" t="n"/>
    </row>
    <row r="68">
      <c r="A68" s="8" t="n">
        <v>59</v>
      </c>
      <c r="B68" s="9" t="n"/>
      <c r="C68" s="9" t="n"/>
      <c r="D68" s="9" t="n"/>
      <c r="E68" s="10" t="n"/>
      <c r="F68" s="11" t="n"/>
      <c r="G68" s="12" t="n"/>
      <c r="H68" s="12" t="n"/>
      <c r="I68" s="13" t="n"/>
      <c r="J68" s="14">
        <f>IF(OR(F68="",H68="Erledigt"),"",F68-TODAY())</f>
        <v/>
      </c>
      <c r="K68" s="9" t="n"/>
    </row>
    <row r="69">
      <c r="A69" s="8" t="n">
        <v>60</v>
      </c>
      <c r="B69" s="9" t="n"/>
      <c r="C69" s="9" t="n"/>
      <c r="D69" s="9" t="n"/>
      <c r="E69" s="10" t="n"/>
      <c r="F69" s="11" t="n"/>
      <c r="G69" s="12" t="n"/>
      <c r="H69" s="12" t="n"/>
      <c r="I69" s="13" t="n"/>
      <c r="J69" s="14">
        <f>IF(OR(F69="",H69="Erledigt"),"",F69-TODAY())</f>
        <v/>
      </c>
      <c r="K69" s="9" t="n"/>
    </row>
  </sheetData>
  <autoFilter ref="A9:K69"/>
  <conditionalFormatting sqref="A10:K69">
    <cfRule type="expression" priority="1" dxfId="0" stopIfTrue="1">
      <formula>$H10="Erledigt"</formula>
    </cfRule>
    <cfRule type="expression" priority="2" dxfId="1">
      <formula>AND($F10&lt;&gt;"",$F10&lt;TODAY(),$H10&lt;&gt;"Erledigt")</formula>
    </cfRule>
  </conditionalFormatting>
  <conditionalFormatting sqref="G10:G69">
    <cfRule type="cellIs" priority="3" operator="equal" dxfId="2">
      <formula>"Hoch"</formula>
    </cfRule>
    <cfRule type="cellIs" priority="4" operator="equal" dxfId="3">
      <formula>"Mittel"</formula>
    </cfRule>
    <cfRule type="cellIs" priority="5" operator="equal" dxfId="4">
      <formula>"Niedrig"</formula>
    </cfRule>
  </conditionalFormatting>
  <conditionalFormatting sqref="I10:I69">
    <cfRule type="dataBar" priority="6">
      <dataBar>
        <cfvo type="num" val="0"/>
        <cfvo type="num" val="1"/>
        <color rgb="0033658A"/>
      </dataBar>
    </cfRule>
  </conditionalFormatting>
  <dataValidations count="2">
    <dataValidation sqref="G10:G69" showDropDown="0" showInputMessage="0" showErrorMessage="0" allowBlank="1" type="list">
      <formula1>"Hoch,Mittel,Niedrig"</formula1>
    </dataValidation>
    <dataValidation sqref="H10:H69" showDropDown="0" showInputMessage="0" showErrorMessage="0" allowBlank="1" type="list">
      <formula1>"Offen,In Arbeit,Wartet,Erledigt"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&amp;Rstundenplan-ersteller.de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10" customWidth="1" min="6" max="6"/>
  </cols>
  <sheetData>
    <row r="1" ht="34" customHeight="1">
      <c r="A1" s="1" t="inlineStr">
        <is>
          <t>Aufgaben pro Person</t>
        </is>
      </c>
    </row>
    <row r="2">
      <c r="A2" s="2" t="inlineStr">
        <is>
          <t>Namen eintragen (wie in der Spalte „Verantwortlich“) – Excel zählt die Aufgaben.</t>
        </is>
      </c>
    </row>
    <row r="4">
      <c r="A4" s="7" t="inlineStr">
        <is>
          <t>Name</t>
        </is>
      </c>
      <c r="B4" s="7" t="inlineStr">
        <is>
          <t>Offen</t>
        </is>
      </c>
      <c r="C4" s="7" t="inlineStr">
        <is>
          <t>In Arbeit</t>
        </is>
      </c>
      <c r="D4" s="7" t="inlineStr">
        <is>
          <t>Wartet</t>
        </is>
      </c>
      <c r="E4" s="7" t="inlineStr">
        <is>
          <t>Erledigt</t>
        </is>
      </c>
      <c r="F4" s="7" t="inlineStr">
        <is>
          <t>Überfällig</t>
        </is>
      </c>
    </row>
    <row r="5">
      <c r="A5" s="15" t="inlineStr">
        <is>
          <t>Anna</t>
        </is>
      </c>
      <c r="B5" s="16">
        <f>IF($A5="","",COUNTIFS(Aufgaben!$D$10:$D$69,$A5,Aufgaben!$H$10:$H$69,"Offen"))</f>
        <v/>
      </c>
      <c r="C5" s="16">
        <f>IF($A5="","",COUNTIFS(Aufgaben!$D$10:$D$69,$A5,Aufgaben!$H$10:$H$69,"In Arbeit"))</f>
        <v/>
      </c>
      <c r="D5" s="16">
        <f>IF($A5="","",COUNTIFS(Aufgaben!$D$10:$D$69,$A5,Aufgaben!$H$10:$H$69,"Wartet"))</f>
        <v/>
      </c>
      <c r="E5" s="16">
        <f>IF($A5="","",COUNTIFS(Aufgaben!$D$10:$D$69,$A5,Aufgaben!$H$10:$H$69,"Erledigt"))</f>
        <v/>
      </c>
      <c r="F5" s="17">
        <f>IF($A5="","",COUNTIFS(Aufgaben!$D$10:$D$69,$A5,Aufgaben!$F$10:$F$69,"&lt;"&amp;TODAY(),Aufgaben!$H$10:$H$69,"&lt;&gt;Erledigt"))</f>
        <v/>
      </c>
    </row>
    <row r="6">
      <c r="A6" s="15" t="inlineStr">
        <is>
          <t>Ben</t>
        </is>
      </c>
      <c r="B6" s="16">
        <f>IF($A6="","",COUNTIFS(Aufgaben!$D$10:$D$69,$A6,Aufgaben!$H$10:$H$69,"Offen"))</f>
        <v/>
      </c>
      <c r="C6" s="16">
        <f>IF($A6="","",COUNTIFS(Aufgaben!$D$10:$D$69,$A6,Aufgaben!$H$10:$H$69,"In Arbeit"))</f>
        <v/>
      </c>
      <c r="D6" s="16">
        <f>IF($A6="","",COUNTIFS(Aufgaben!$D$10:$D$69,$A6,Aufgaben!$H$10:$H$69,"Wartet"))</f>
        <v/>
      </c>
      <c r="E6" s="16">
        <f>IF($A6="","",COUNTIFS(Aufgaben!$D$10:$D$69,$A6,Aufgaben!$H$10:$H$69,"Erledigt"))</f>
        <v/>
      </c>
      <c r="F6" s="17">
        <f>IF($A6="","",COUNTIFS(Aufgaben!$D$10:$D$69,$A6,Aufgaben!$F$10:$F$69,"&lt;"&amp;TODAY(),Aufgaben!$H$10:$H$69,"&lt;&gt;Erledigt"))</f>
        <v/>
      </c>
    </row>
    <row r="7">
      <c r="A7" s="15" t="inlineStr">
        <is>
          <t>Clara</t>
        </is>
      </c>
      <c r="B7" s="16">
        <f>IF($A7="","",COUNTIFS(Aufgaben!$D$10:$D$69,$A7,Aufgaben!$H$10:$H$69,"Offen"))</f>
        <v/>
      </c>
      <c r="C7" s="16">
        <f>IF($A7="","",COUNTIFS(Aufgaben!$D$10:$D$69,$A7,Aufgaben!$H$10:$H$69,"In Arbeit"))</f>
        <v/>
      </c>
      <c r="D7" s="16">
        <f>IF($A7="","",COUNTIFS(Aufgaben!$D$10:$D$69,$A7,Aufgaben!$H$10:$H$69,"Wartet"))</f>
        <v/>
      </c>
      <c r="E7" s="16">
        <f>IF($A7="","",COUNTIFS(Aufgaben!$D$10:$D$69,$A7,Aufgaben!$H$10:$H$69,"Erledigt"))</f>
        <v/>
      </c>
      <c r="F7" s="17">
        <f>IF($A7="","",COUNTIFS(Aufgaben!$D$10:$D$69,$A7,Aufgaben!$F$10:$F$69,"&lt;"&amp;TODAY(),Aufgaben!$H$10:$H$69,"&lt;&gt;Erledigt"))</f>
        <v/>
      </c>
    </row>
    <row r="8">
      <c r="A8" s="15" t="n"/>
      <c r="B8" s="16">
        <f>IF($A8="","",COUNTIFS(Aufgaben!$D$10:$D$69,$A8,Aufgaben!$H$10:$H$69,"Offen"))</f>
        <v/>
      </c>
      <c r="C8" s="16">
        <f>IF($A8="","",COUNTIFS(Aufgaben!$D$10:$D$69,$A8,Aufgaben!$H$10:$H$69,"In Arbeit"))</f>
        <v/>
      </c>
      <c r="D8" s="16">
        <f>IF($A8="","",COUNTIFS(Aufgaben!$D$10:$D$69,$A8,Aufgaben!$H$10:$H$69,"Wartet"))</f>
        <v/>
      </c>
      <c r="E8" s="16">
        <f>IF($A8="","",COUNTIFS(Aufgaben!$D$10:$D$69,$A8,Aufgaben!$H$10:$H$69,"Erledigt"))</f>
        <v/>
      </c>
      <c r="F8" s="17">
        <f>IF($A8="","",COUNTIFS(Aufgaben!$D$10:$D$69,$A8,Aufgaben!$F$10:$F$69,"&lt;"&amp;TODAY(),Aufgaben!$H$10:$H$69,"&lt;&gt;Erledigt"))</f>
        <v/>
      </c>
    </row>
    <row r="9">
      <c r="A9" s="15" t="n"/>
      <c r="B9" s="16">
        <f>IF($A9="","",COUNTIFS(Aufgaben!$D$10:$D$69,$A9,Aufgaben!$H$10:$H$69,"Offen"))</f>
        <v/>
      </c>
      <c r="C9" s="16">
        <f>IF($A9="","",COUNTIFS(Aufgaben!$D$10:$D$69,$A9,Aufgaben!$H$10:$H$69,"In Arbeit"))</f>
        <v/>
      </c>
      <c r="D9" s="16">
        <f>IF($A9="","",COUNTIFS(Aufgaben!$D$10:$D$69,$A9,Aufgaben!$H$10:$H$69,"Wartet"))</f>
        <v/>
      </c>
      <c r="E9" s="16">
        <f>IF($A9="","",COUNTIFS(Aufgaben!$D$10:$D$69,$A9,Aufgaben!$H$10:$H$69,"Erledigt"))</f>
        <v/>
      </c>
      <c r="F9" s="17">
        <f>IF($A9="","",COUNTIFS(Aufgaben!$D$10:$D$69,$A9,Aufgaben!$F$10:$F$69,"&lt;"&amp;TODAY(),Aufgaben!$H$10:$H$69,"&lt;&gt;Erledigt"))</f>
        <v/>
      </c>
    </row>
    <row r="10">
      <c r="A10" s="15" t="n"/>
      <c r="B10" s="16">
        <f>IF($A10="","",COUNTIFS(Aufgaben!$D$10:$D$69,$A10,Aufgaben!$H$10:$H$69,"Offen"))</f>
        <v/>
      </c>
      <c r="C10" s="16">
        <f>IF($A10="","",COUNTIFS(Aufgaben!$D$10:$D$69,$A10,Aufgaben!$H$10:$H$69,"In Arbeit"))</f>
        <v/>
      </c>
      <c r="D10" s="16">
        <f>IF($A10="","",COUNTIFS(Aufgaben!$D$10:$D$69,$A10,Aufgaben!$H$10:$H$69,"Wartet"))</f>
        <v/>
      </c>
      <c r="E10" s="16">
        <f>IF($A10="","",COUNTIFS(Aufgaben!$D$10:$D$69,$A10,Aufgaben!$H$10:$H$69,"Erledigt"))</f>
        <v/>
      </c>
      <c r="F10" s="17">
        <f>IF($A10="","",COUNTIFS(Aufgaben!$D$10:$D$69,$A10,Aufgaben!$F$10:$F$69,"&lt;"&amp;TODAY(),Aufgaben!$H$10:$H$69,"&lt;&gt;Erledigt"))</f>
        <v/>
      </c>
    </row>
    <row r="11">
      <c r="A11" s="15" t="n"/>
      <c r="B11" s="16">
        <f>IF($A11="","",COUNTIFS(Aufgaben!$D$10:$D$69,$A11,Aufgaben!$H$10:$H$69,"Offen"))</f>
        <v/>
      </c>
      <c r="C11" s="16">
        <f>IF($A11="","",COUNTIFS(Aufgaben!$D$10:$D$69,$A11,Aufgaben!$H$10:$H$69,"In Arbeit"))</f>
        <v/>
      </c>
      <c r="D11" s="16">
        <f>IF($A11="","",COUNTIFS(Aufgaben!$D$10:$D$69,$A11,Aufgaben!$H$10:$H$69,"Wartet"))</f>
        <v/>
      </c>
      <c r="E11" s="16">
        <f>IF($A11="","",COUNTIFS(Aufgaben!$D$10:$D$69,$A11,Aufgaben!$H$10:$H$69,"Erledigt"))</f>
        <v/>
      </c>
      <c r="F11" s="17">
        <f>IF($A11="","",COUNTIFS(Aufgaben!$D$10:$D$69,$A11,Aufgaben!$F$10:$F$69,"&lt;"&amp;TODAY(),Aufgaben!$H$10:$H$69,"&lt;&gt;Erledigt"))</f>
        <v/>
      </c>
    </row>
    <row r="12">
      <c r="A12" s="15" t="n"/>
      <c r="B12" s="16">
        <f>IF($A12="","",COUNTIFS(Aufgaben!$D$10:$D$69,$A12,Aufgaben!$H$10:$H$69,"Offen"))</f>
        <v/>
      </c>
      <c r="C12" s="16">
        <f>IF($A12="","",COUNTIFS(Aufgaben!$D$10:$D$69,$A12,Aufgaben!$H$10:$H$69,"In Arbeit"))</f>
        <v/>
      </c>
      <c r="D12" s="16">
        <f>IF($A12="","",COUNTIFS(Aufgaben!$D$10:$D$69,$A12,Aufgaben!$H$10:$H$69,"Wartet"))</f>
        <v/>
      </c>
      <c r="E12" s="16">
        <f>IF($A12="","",COUNTIFS(Aufgaben!$D$10:$D$69,$A12,Aufgaben!$H$10:$H$69,"Erledigt"))</f>
        <v/>
      </c>
      <c r="F12" s="17">
        <f>IF($A12="","",COUNTIFS(Aufgaben!$D$10:$D$69,$A12,Aufgaben!$F$10:$F$69,"&lt;"&amp;TODAY(),Aufgaben!$H$10:$H$69,"&lt;&gt;Erledigt"))</f>
        <v/>
      </c>
    </row>
    <row r="13">
      <c r="A13" s="15" t="n"/>
      <c r="B13" s="16">
        <f>IF($A13="","",COUNTIFS(Aufgaben!$D$10:$D$69,$A13,Aufgaben!$H$10:$H$69,"Offen"))</f>
        <v/>
      </c>
      <c r="C13" s="16">
        <f>IF($A13="","",COUNTIFS(Aufgaben!$D$10:$D$69,$A13,Aufgaben!$H$10:$H$69,"In Arbeit"))</f>
        <v/>
      </c>
      <c r="D13" s="16">
        <f>IF($A13="","",COUNTIFS(Aufgaben!$D$10:$D$69,$A13,Aufgaben!$H$10:$H$69,"Wartet"))</f>
        <v/>
      </c>
      <c r="E13" s="16">
        <f>IF($A13="","",COUNTIFS(Aufgaben!$D$10:$D$69,$A13,Aufgaben!$H$10:$H$69,"Erledigt"))</f>
        <v/>
      </c>
      <c r="F13" s="17">
        <f>IF($A13="","",COUNTIFS(Aufgaben!$D$10:$D$69,$A13,Aufgaben!$F$10:$F$69,"&lt;"&amp;TODAY(),Aufgaben!$H$10:$H$69,"&lt;&gt;Erledigt"))</f>
        <v/>
      </c>
    </row>
    <row r="14">
      <c r="A14" s="15" t="n"/>
      <c r="B14" s="16">
        <f>IF($A14="","",COUNTIFS(Aufgaben!$D$10:$D$69,$A14,Aufgaben!$H$10:$H$69,"Offen"))</f>
        <v/>
      </c>
      <c r="C14" s="16">
        <f>IF($A14="","",COUNTIFS(Aufgaben!$D$10:$D$69,$A14,Aufgaben!$H$10:$H$69,"In Arbeit"))</f>
        <v/>
      </c>
      <c r="D14" s="16">
        <f>IF($A14="","",COUNTIFS(Aufgaben!$D$10:$D$69,$A14,Aufgaben!$H$10:$H$69,"Wartet"))</f>
        <v/>
      </c>
      <c r="E14" s="16">
        <f>IF($A14="","",COUNTIFS(Aufgaben!$D$10:$D$69,$A14,Aufgaben!$H$10:$H$69,"Erledigt"))</f>
        <v/>
      </c>
      <c r="F14" s="17">
        <f>IF($A14="","",COUNTIFS(Aufgaben!$D$10:$D$69,$A14,Aufgaben!$F$10:$F$69,"&lt;"&amp;TODAY(),Aufgaben!$H$10:$H$69,"&lt;&gt;Erledigt"))</f>
        <v/>
      </c>
    </row>
    <row r="15">
      <c r="A15" s="15" t="n"/>
      <c r="B15" s="16">
        <f>IF($A15="","",COUNTIFS(Aufgaben!$D$10:$D$69,$A15,Aufgaben!$H$10:$H$69,"Offen"))</f>
        <v/>
      </c>
      <c r="C15" s="16">
        <f>IF($A15="","",COUNTIFS(Aufgaben!$D$10:$D$69,$A15,Aufgaben!$H$10:$H$69,"In Arbeit"))</f>
        <v/>
      </c>
      <c r="D15" s="16">
        <f>IF($A15="","",COUNTIFS(Aufgaben!$D$10:$D$69,$A15,Aufgaben!$H$10:$H$69,"Wartet"))</f>
        <v/>
      </c>
      <c r="E15" s="16">
        <f>IF($A15="","",COUNTIFS(Aufgaben!$D$10:$D$69,$A15,Aufgaben!$H$10:$H$69,"Erledigt"))</f>
        <v/>
      </c>
      <c r="F15" s="17">
        <f>IF($A15="","",COUNTIFS(Aufgaben!$D$10:$D$69,$A15,Aufgaben!$F$10:$F$69,"&lt;"&amp;TODAY(),Aufgaben!$H$10:$H$69,"&lt;&gt;Erledigt"))</f>
        <v/>
      </c>
    </row>
    <row r="16">
      <c r="A16" s="15" t="n"/>
      <c r="B16" s="16">
        <f>IF($A16="","",COUNTIFS(Aufgaben!$D$10:$D$69,$A16,Aufgaben!$H$10:$H$69,"Offen"))</f>
        <v/>
      </c>
      <c r="C16" s="16">
        <f>IF($A16="","",COUNTIFS(Aufgaben!$D$10:$D$69,$A16,Aufgaben!$H$10:$H$69,"In Arbeit"))</f>
        <v/>
      </c>
      <c r="D16" s="16">
        <f>IF($A16="","",COUNTIFS(Aufgaben!$D$10:$D$69,$A16,Aufgaben!$H$10:$H$69,"Wartet"))</f>
        <v/>
      </c>
      <c r="E16" s="16">
        <f>IF($A16="","",COUNTIFS(Aufgaben!$D$10:$D$69,$A16,Aufgaben!$H$10:$H$69,"Erledigt"))</f>
        <v/>
      </c>
      <c r="F16" s="17">
        <f>IF($A16="","",COUNTIFS(Aufgaben!$D$10:$D$69,$A16,Aufgaben!$F$10:$F$69,"&lt;"&amp;TODAY(),Aufgaben!$H$10:$H$69,"&lt;&gt;Erledigt"))</f>
        <v/>
      </c>
    </row>
    <row r="17">
      <c r="A17" s="15" t="n"/>
      <c r="B17" s="16">
        <f>IF($A17="","",COUNTIFS(Aufgaben!$D$10:$D$69,$A17,Aufgaben!$H$10:$H$69,"Offen"))</f>
        <v/>
      </c>
      <c r="C17" s="16">
        <f>IF($A17="","",COUNTIFS(Aufgaben!$D$10:$D$69,$A17,Aufgaben!$H$10:$H$69,"In Arbeit"))</f>
        <v/>
      </c>
      <c r="D17" s="16">
        <f>IF($A17="","",COUNTIFS(Aufgaben!$D$10:$D$69,$A17,Aufgaben!$H$10:$H$69,"Wartet"))</f>
        <v/>
      </c>
      <c r="E17" s="16">
        <f>IF($A17="","",COUNTIFS(Aufgaben!$D$10:$D$69,$A17,Aufgaben!$H$10:$H$69,"Erledigt"))</f>
        <v/>
      </c>
      <c r="F17" s="17">
        <f>IF($A17="","",COUNTIFS(Aufgaben!$D$10:$D$69,$A17,Aufgaben!$F$10:$F$69,"&lt;"&amp;TODAY(),Aufgaben!$H$10:$H$69,"&lt;&gt;Erledigt"))</f>
        <v/>
      </c>
    </row>
    <row r="18">
      <c r="A18" s="15" t="n"/>
      <c r="B18" s="16">
        <f>IF($A18="","",COUNTIFS(Aufgaben!$D$10:$D$69,$A18,Aufgaben!$H$10:$H$69,"Offen"))</f>
        <v/>
      </c>
      <c r="C18" s="16">
        <f>IF($A18="","",COUNTIFS(Aufgaben!$D$10:$D$69,$A18,Aufgaben!$H$10:$H$69,"In Arbeit"))</f>
        <v/>
      </c>
      <c r="D18" s="16">
        <f>IF($A18="","",COUNTIFS(Aufgaben!$D$10:$D$69,$A18,Aufgaben!$H$10:$H$69,"Wartet"))</f>
        <v/>
      </c>
      <c r="E18" s="16">
        <f>IF($A18="","",COUNTIFS(Aufgaben!$D$10:$D$69,$A18,Aufgaben!$H$10:$H$69,"Erledigt"))</f>
        <v/>
      </c>
      <c r="F18" s="17">
        <f>IF($A18="","",COUNTIFS(Aufgaben!$D$10:$D$69,$A18,Aufgaben!$F$10:$F$69,"&lt;"&amp;TODAY(),Aufgaben!$H$10:$H$69,"&lt;&gt;Erledigt"))</f>
        <v/>
      </c>
    </row>
    <row r="19">
      <c r="A19" s="15" t="n"/>
      <c r="B19" s="16">
        <f>IF($A19="","",COUNTIFS(Aufgaben!$D$10:$D$69,$A19,Aufgaben!$H$10:$H$69,"Offen"))</f>
        <v/>
      </c>
      <c r="C19" s="16">
        <f>IF($A19="","",COUNTIFS(Aufgaben!$D$10:$D$69,$A19,Aufgaben!$H$10:$H$69,"In Arbeit"))</f>
        <v/>
      </c>
      <c r="D19" s="16">
        <f>IF($A19="","",COUNTIFS(Aufgaben!$D$10:$D$69,$A19,Aufgaben!$H$10:$H$69,"Wartet"))</f>
        <v/>
      </c>
      <c r="E19" s="16">
        <f>IF($A19="","",COUNTIFS(Aufgaben!$D$10:$D$69,$A19,Aufgaben!$H$10:$H$69,"Erledigt"))</f>
        <v/>
      </c>
      <c r="F19" s="17">
        <f>IF($A19="","",COUNTIFS(Aufgaben!$D$10:$D$69,$A19,Aufgaben!$F$10:$F$69,"&lt;"&amp;TODAY(),Aufgaben!$H$10:$H$69,"&lt;&gt;Erledigt"))</f>
        <v/>
      </c>
    </row>
  </sheetData>
  <pageMargins left="0.4" right="0.4" top="0.5" bottom="0.5" header="0.5" footer="0.5"/>
  <pageSetup orientation="portrait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Arbeitsplan Woche</t>
        </is>
      </c>
    </row>
    <row r="2">
      <c r="A2" s="2" t="inlineStr">
        <is>
          <t>Montag eintragen – die Daten stellen sich ein. Pro Person und Tag die Aufgabe oder den Einsatzort.</t>
        </is>
      </c>
    </row>
    <row r="3">
      <c r="A3" s="18" t="inlineStr">
        <is>
          <t>Woche ab:</t>
        </is>
      </c>
      <c r="B3" s="19">
        <f>DATE(2027,1,4)</f>
        <v/>
      </c>
      <c r="D3" s="20">
        <f>"KW "&amp;_xlfn.ISOWEEKNUM(B3)</f>
        <v/>
      </c>
    </row>
    <row r="5">
      <c r="A5" s="21" t="inlineStr">
        <is>
          <t>Mitarbeiter:in</t>
        </is>
      </c>
      <c r="B5" s="22" t="inlineStr">
        <is>
          <t>Montag</t>
        </is>
      </c>
      <c r="C5" s="22" t="inlineStr">
        <is>
          <t>Dienstag</t>
        </is>
      </c>
      <c r="D5" s="22" t="inlineStr">
        <is>
          <t>Mittwoch</t>
        </is>
      </c>
      <c r="E5" s="22" t="inlineStr">
        <is>
          <t>Donnerstag</t>
        </is>
      </c>
      <c r="F5" s="22" t="inlineStr">
        <is>
          <t>Freitag</t>
        </is>
      </c>
      <c r="G5" s="22" t="inlineStr">
        <is>
          <t>Samstag</t>
        </is>
      </c>
    </row>
    <row r="6">
      <c r="A6" s="23" t="n"/>
      <c r="B6" s="24">
        <f>$B$3+0</f>
        <v/>
      </c>
      <c r="C6" s="24">
        <f>$B$3+1</f>
        <v/>
      </c>
      <c r="D6" s="24">
        <f>$B$3+2</f>
        <v/>
      </c>
      <c r="E6" s="24">
        <f>$B$3+3</f>
        <v/>
      </c>
      <c r="F6" s="24">
        <f>$B$3+4</f>
        <v/>
      </c>
      <c r="G6" s="24">
        <f>$B$3+5</f>
        <v/>
      </c>
    </row>
    <row r="7" ht="34" customHeight="1">
      <c r="A7" s="25" t="n"/>
      <c r="B7" s="26" t="n"/>
      <c r="C7" s="26" t="n"/>
      <c r="D7" s="26" t="n"/>
      <c r="E7" s="26" t="n"/>
      <c r="F7" s="26" t="n"/>
      <c r="G7" s="26" t="n"/>
    </row>
    <row r="8" ht="34" customHeight="1">
      <c r="A8" s="25" t="n"/>
      <c r="B8" s="26" t="n"/>
      <c r="C8" s="26" t="n"/>
      <c r="D8" s="26" t="n"/>
      <c r="E8" s="26" t="n"/>
      <c r="F8" s="26" t="n"/>
      <c r="G8" s="26" t="n"/>
    </row>
    <row r="9" ht="34" customHeight="1">
      <c r="A9" s="25" t="n"/>
      <c r="B9" s="26" t="n"/>
      <c r="C9" s="26" t="n"/>
      <c r="D9" s="26" t="n"/>
      <c r="E9" s="26" t="n"/>
      <c r="F9" s="26" t="n"/>
      <c r="G9" s="26" t="n"/>
    </row>
    <row r="10" ht="34" customHeight="1">
      <c r="A10" s="25" t="n"/>
      <c r="B10" s="26" t="n"/>
      <c r="C10" s="26" t="n"/>
      <c r="D10" s="26" t="n"/>
      <c r="E10" s="26" t="n"/>
      <c r="F10" s="26" t="n"/>
      <c r="G10" s="26" t="n"/>
    </row>
    <row r="11" ht="34" customHeight="1">
      <c r="A11" s="25" t="n"/>
      <c r="B11" s="26" t="n"/>
      <c r="C11" s="26" t="n"/>
      <c r="D11" s="26" t="n"/>
      <c r="E11" s="26" t="n"/>
      <c r="F11" s="26" t="n"/>
      <c r="G11" s="26" t="n"/>
    </row>
    <row r="12" ht="34" customHeight="1">
      <c r="A12" s="25" t="n"/>
      <c r="B12" s="26" t="n"/>
      <c r="C12" s="26" t="n"/>
      <c r="D12" s="26" t="n"/>
      <c r="E12" s="26" t="n"/>
      <c r="F12" s="26" t="n"/>
      <c r="G12" s="26" t="n"/>
    </row>
    <row r="13" ht="34" customHeight="1">
      <c r="A13" s="25" t="n"/>
      <c r="B13" s="26" t="n"/>
      <c r="C13" s="26" t="n"/>
      <c r="D13" s="26" t="n"/>
      <c r="E13" s="26" t="n"/>
      <c r="F13" s="26" t="n"/>
      <c r="G13" s="26" t="n"/>
    </row>
    <row r="14" ht="34" customHeight="1">
      <c r="A14" s="25" t="n"/>
      <c r="B14" s="26" t="n"/>
      <c r="C14" s="26" t="n"/>
      <c r="D14" s="26" t="n"/>
      <c r="E14" s="26" t="n"/>
      <c r="F14" s="26" t="n"/>
      <c r="G14" s="26" t="n"/>
    </row>
    <row r="15" ht="34" customHeight="1">
      <c r="A15" s="25" t="n"/>
      <c r="B15" s="26" t="n"/>
      <c r="C15" s="26" t="n"/>
      <c r="D15" s="26" t="n"/>
      <c r="E15" s="26" t="n"/>
      <c r="F15" s="26" t="n"/>
      <c r="G15" s="26" t="n"/>
    </row>
    <row r="16" ht="34" customHeight="1">
      <c r="A16" s="25" t="n"/>
      <c r="B16" s="26" t="n"/>
      <c r="C16" s="26" t="n"/>
      <c r="D16" s="26" t="n"/>
      <c r="E16" s="26" t="n"/>
      <c r="F16" s="26" t="n"/>
      <c r="G16" s="26" t="n"/>
    </row>
    <row r="17" ht="34" customHeight="1">
      <c r="A17" s="25" t="n"/>
      <c r="B17" s="26" t="n"/>
      <c r="C17" s="26" t="n"/>
      <c r="D17" s="26" t="n"/>
      <c r="E17" s="26" t="n"/>
      <c r="F17" s="26" t="n"/>
      <c r="G17" s="26" t="n"/>
    </row>
    <row r="18" ht="34" customHeight="1">
      <c r="A18" s="25" t="n"/>
      <c r="B18" s="26" t="n"/>
      <c r="C18" s="26" t="n"/>
      <c r="D18" s="26" t="n"/>
      <c r="E18" s="26" t="n"/>
      <c r="F18" s="26" t="n"/>
      <c r="G18" s="26" t="n"/>
    </row>
    <row r="19" ht="34" customHeight="1">
      <c r="A19" s="25" t="n"/>
      <c r="B19" s="26" t="n"/>
      <c r="C19" s="26" t="n"/>
      <c r="D19" s="26" t="n"/>
      <c r="E19" s="26" t="n"/>
      <c r="F19" s="26" t="n"/>
      <c r="G19" s="26" t="n"/>
    </row>
    <row r="20" ht="34" customHeight="1">
      <c r="A20" s="25" t="n"/>
      <c r="B20" s="26" t="n"/>
      <c r="C20" s="26" t="n"/>
      <c r="D20" s="26" t="n"/>
      <c r="E20" s="26" t="n"/>
      <c r="F20" s="26" t="n"/>
      <c r="G20" s="26" t="n"/>
    </row>
  </sheetData>
  <mergeCells count="1">
    <mergeCell ref="A5:A6"/>
  </mergeCells>
  <conditionalFormatting sqref="B6:G6">
    <cfRule type="expression" priority="1" dxfId="5">
      <formula>B6=TODAY()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stundenplan-ersteller.de</dc:creator>
  <dc:title xmlns:dc="http://purl.org/dc/elements/1.1/">Arbeitsplan Vorlage Excel</dc:title>
  <dcterms:created xmlns:dcterms="http://purl.org/dc/terms/" xmlns:xsi="http://www.w3.org/2001/XMLSchema-instance" xsi:type="dcterms:W3CDTF">2026-10-26T03:08:50Z</dcterms:created>
  <dcterms:modified xmlns:dcterms="http://purl.org/dc/terms/" xmlns:xsi="http://www.w3.org/2001/XMLSchema-instance" xsi:type="dcterms:W3CDTF">2026-10-26T03:08:50Z</dcterms:modified>
</cp:coreProperties>
</file>