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oche" sheetId="1" state="visible" r:id="rId1"/>
    <sheet xmlns:r="http://schemas.openxmlformats.org/officeDocument/2006/relationships" name="Schichten" sheetId="2" state="visible" r:id="rId2"/>
    <sheet xmlns:r="http://schemas.openxmlformats.org/officeDocument/2006/relationships" name="Monat" sheetId="3" state="visible" r:id="rId3"/>
  </sheets>
  <definedNames>
    <definedName name="_xlnm.Print_Area" localSheetId="0">'Woche'!$A$1:$S$22</definedName>
    <definedName name="_xlnm.Print_Area" localSheetId="1">'Schichten'!$A$1:$F$14</definedName>
    <definedName name="_xlnm.Print_Area" localSheetId="2">'Monat'!$A$1:$AL$23</definedName>
  </definedNames>
  <calcPr calcId="124519" fullCalcOnLoad="1"/>
</workbook>
</file>

<file path=xl/styles.xml><?xml version="1.0" encoding="utf-8"?>
<styleSheet xmlns="http://schemas.openxmlformats.org/spreadsheetml/2006/main">
  <numFmts count="8">
    <numFmt numFmtId="164" formatCode="DD.MM.YYYY"/>
    <numFmt numFmtId="165" formatCode="DD.MM."/>
    <numFmt numFmtId="166" formatCode="0.0"/>
    <numFmt numFmtId="167" formatCode="+0.00;-0.00;0.00"/>
    <numFmt numFmtId="168" formatCode="hh:mm"/>
    <numFmt numFmtId="169" formatCode="d"/>
    <numFmt numFmtId="170" formatCode="0.0;-0.0;"/>
    <numFmt numFmtId="171" formatCode="0;-0;"/>
  </numFmts>
  <fonts count="16">
    <font>
      <name val="Calibri"/>
      <family val="2"/>
      <color theme="1"/>
      <sz val="11"/>
      <scheme val="minor"/>
    </font>
    <font>
      <name val="Arial"/>
      <sz val="10"/>
    </font>
    <font>
      <name val="Arial"/>
      <b val="1"/>
      <color rgb="0000796B"/>
      <sz val="22"/>
    </font>
    <font>
      <name val="Arial"/>
      <i val="1"/>
      <color rgb="007A8292"/>
      <sz val="9"/>
    </font>
    <font>
      <name val="Arial"/>
      <b val="1"/>
      <color rgb="007A8292"/>
      <sz val="9"/>
    </font>
    <font>
      <name val="Arial"/>
      <b val="1"/>
      <color rgb="001F2430"/>
      <sz val="10"/>
    </font>
    <font>
      <name val="Arial"/>
      <b val="1"/>
      <color rgb="00FFFFFF"/>
      <sz val="10"/>
    </font>
    <font>
      <name val="Arial"/>
      <color rgb="001F2430"/>
      <sz val="9"/>
    </font>
    <font>
      <name val="Arial"/>
      <b val="1"/>
      <color rgb="001F2430"/>
      <sz val="8"/>
    </font>
    <font>
      <name val="Arial"/>
      <b val="1"/>
      <color rgb="00FFFFFF"/>
      <sz val="9"/>
    </font>
    <font>
      <name val="Arial"/>
      <color rgb="001F2430"/>
      <sz val="10"/>
    </font>
    <font>
      <name val="Arial"/>
      <i val="1"/>
      <color rgb="007A8292"/>
      <sz val="8"/>
    </font>
    <font>
      <name val="Arial"/>
      <b val="1"/>
      <color rgb="00283593"/>
      <sz val="22"/>
    </font>
    <font>
      <name val="Arial"/>
      <b val="1"/>
      <color rgb="00283593"/>
      <sz val="12"/>
    </font>
    <font>
      <name val="Arial"/>
      <color rgb="001F2430"/>
      <sz val="8"/>
    </font>
    <font>
      <name val="Arial"/>
      <b val="1"/>
      <color rgb="001F2430"/>
      <sz val="9"/>
    </font>
  </fonts>
  <fills count="22">
    <fill>
      <patternFill/>
    </fill>
    <fill>
      <patternFill patternType="gray125"/>
    </fill>
    <fill>
      <patternFill patternType="solid">
        <fgColor rgb="00FFF8D6"/>
      </patternFill>
    </fill>
    <fill>
      <patternFill patternType="solid">
        <fgColor rgb="0000796B"/>
      </patternFill>
    </fill>
    <fill>
      <patternFill patternType="solid">
        <fgColor rgb="004DB6AC"/>
      </patternFill>
    </fill>
    <fill>
      <patternFill patternType="solid">
        <fgColor rgb="00E0F2F1"/>
      </patternFill>
    </fill>
    <fill>
      <patternFill patternType="solid">
        <fgColor rgb="00B2DFDB"/>
      </patternFill>
    </fill>
    <fill>
      <patternFill patternType="solid">
        <fgColor rgb="00FF8A65"/>
      </patternFill>
    </fill>
    <fill>
      <patternFill patternType="solid">
        <fgColor rgb="0090A4AE"/>
      </patternFill>
    </fill>
    <fill>
      <patternFill patternType="solid">
        <fgColor rgb="0037474F"/>
      </patternFill>
    </fill>
    <fill>
      <patternFill patternType="solid">
        <fgColor rgb="00FFFDF0"/>
      </patternFill>
    </fill>
    <fill>
      <patternFill patternType="solid">
        <fgColor rgb="00ECEFF1"/>
      </patternFill>
    </fill>
    <fill>
      <patternFill patternType="solid">
        <fgColor rgb="00CFD8DC"/>
      </patternFill>
    </fill>
    <fill>
      <patternFill patternType="solid">
        <fgColor rgb="00FFE082"/>
      </patternFill>
    </fill>
    <fill>
      <patternFill patternType="solid">
        <fgColor rgb="00FFB74D"/>
      </patternFill>
    </fill>
    <fill>
      <patternFill patternType="solid">
        <fgColor rgb="009FA8DA"/>
      </patternFill>
    </fill>
    <fill>
      <patternFill patternType="solid">
        <fgColor rgb="00A5D6A7"/>
      </patternFill>
    </fill>
    <fill>
      <patternFill patternType="solid">
        <fgColor rgb="0080DEEA"/>
      </patternFill>
    </fill>
    <fill>
      <patternFill patternType="solid">
        <fgColor rgb="00EF9A9A"/>
      </patternFill>
    </fill>
    <fill>
      <patternFill patternType="solid">
        <fgColor rgb="00E0E0E0"/>
      </patternFill>
    </fill>
    <fill>
      <patternFill patternType="solid">
        <fgColor rgb="00283593"/>
      </patternFill>
    </fill>
    <fill>
      <patternFill patternType="solid">
        <fgColor rgb="00EEF0F6"/>
      </patternFill>
    </fill>
  </fills>
  <borders count="9">
    <border>
      <left/>
      <right/>
      <top/>
      <bottom/>
      <diagonal/>
    </border>
    <border>
      <left style="thin">
        <color rgb="00D5DAE3"/>
      </left>
      <right style="thin">
        <color rgb="00D5DAE3"/>
      </right>
      <top style="thin">
        <color rgb="00D5DAE3"/>
      </top>
      <bottom style="thin">
        <color rgb="00D5DAE3"/>
      </bottom>
    </border>
    <border>
      <left/>
      <right/>
      <top style="thin">
        <color rgb="00D5DAE3"/>
      </top>
      <bottom/>
      <diagonal/>
    </border>
    <border>
      <left/>
      <right style="thin">
        <color rgb="00D5DAE3"/>
      </right>
      <top style="thin">
        <color rgb="00D5DAE3"/>
      </top>
      <bottom/>
      <diagonal/>
    </border>
    <border>
      <left/>
      <right style="thin">
        <color rgb="00D5DAE3"/>
      </right>
      <top style="thin">
        <color rgb="00D5DAE3"/>
      </top>
      <bottom style="thin">
        <color rgb="00D5DAE3"/>
      </bottom>
      <diagonal/>
    </border>
    <border>
      <left/>
      <right/>
      <top style="thin">
        <color rgb="00D5DAE3"/>
      </top>
      <bottom style="thin">
        <color rgb="00D5DAE3"/>
      </bottom>
      <diagonal/>
    </border>
    <border>
      <left style="thin">
        <color rgb="00D5DAE3"/>
      </left>
      <right/>
      <top/>
      <bottom/>
      <diagonal/>
    </border>
    <border>
      <left style="thin">
        <color rgb="00D5DAE3"/>
      </left>
      <right style="thin">
        <color rgb="00D5DAE3"/>
      </right>
      <top/>
      <bottom/>
      <diagonal/>
    </border>
    <border>
      <left style="thin">
        <color rgb="00D5DAE3"/>
      </left>
      <right style="thin">
        <color rgb="00D5DAE3"/>
      </right>
      <top/>
      <bottom style="thin">
        <color rgb="00D5DAE3"/>
      </bottom>
      <diagonal/>
    </border>
  </borders>
  <cellStyleXfs count="1">
    <xf numFmtId="0" fontId="1" fillId="0" borderId="0"/>
  </cellStyleXfs>
  <cellXfs count="50">
    <xf numFmtId="0" fontId="0"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center"/>
    </xf>
    <xf numFmtId="164" fontId="5" fillId="2" borderId="1" applyAlignment="1" pivotButton="0" quotePrefix="0" xfId="0">
      <alignment horizontal="center" vertical="center" wrapText="1"/>
    </xf>
    <xf numFmtId="0" fontId="0" fillId="0" borderId="4" pivotButton="0" quotePrefix="0" xfId="0"/>
    <xf numFmtId="0" fontId="5" fillId="2" borderId="1" applyAlignment="1" pivotButton="0" quotePrefix="0" xfId="0">
      <alignment horizontal="center" vertical="center" wrapText="1"/>
    </xf>
    <xf numFmtId="0" fontId="0" fillId="0" borderId="5" pivotButton="0" quotePrefix="0" xfId="0"/>
    <xf numFmtId="1" fontId="5" fillId="2" borderId="1" applyAlignment="1" pivotButton="0" quotePrefix="0" xfId="0">
      <alignment horizontal="center" vertical="center" wrapText="1"/>
    </xf>
    <xf numFmtId="0" fontId="6"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7" borderId="1" applyAlignment="1" pivotButton="0" quotePrefix="0" xfId="0">
      <alignment horizontal="center" vertical="center" wrapText="1"/>
    </xf>
    <xf numFmtId="0" fontId="9" fillId="8" borderId="1" applyAlignment="1" pivotButton="0" quotePrefix="0" xfId="0">
      <alignment horizontal="center" vertical="center" wrapText="1"/>
    </xf>
    <xf numFmtId="0" fontId="9" fillId="9" borderId="1" applyAlignment="1" pivotButton="0" quotePrefix="0" xfId="0">
      <alignment horizontal="center" vertical="center" wrapText="1"/>
    </xf>
    <xf numFmtId="0" fontId="0" fillId="0" borderId="7" pivotButton="0" quotePrefix="0" xfId="0"/>
    <xf numFmtId="165" fontId="7" fillId="5" borderId="1" applyAlignment="1" pivotButton="0" quotePrefix="0" xfId="0">
      <alignment horizontal="center" vertical="center" wrapText="1"/>
    </xf>
    <xf numFmtId="0" fontId="0" fillId="0" borderId="8" pivotButton="0" quotePrefix="0" xfId="0"/>
    <xf numFmtId="0" fontId="8" fillId="6" borderId="1" applyAlignment="1" pivotButton="0" quotePrefix="0" xfId="0">
      <alignment horizontal="center" vertical="center" wrapText="1"/>
    </xf>
    <xf numFmtId="0" fontId="5" fillId="2" borderId="1" applyAlignment="1" pivotButton="0" quotePrefix="0" xfId="0">
      <alignment horizontal="left" vertical="center"/>
    </xf>
    <xf numFmtId="20" fontId="10" fillId="2" borderId="1" applyAlignment="1" pivotButton="0" quotePrefix="0" xfId="0">
      <alignment horizontal="center" vertical="center" wrapText="1"/>
    </xf>
    <xf numFmtId="20" fontId="10" fillId="10" borderId="1" applyAlignment="1" pivotButton="0" quotePrefix="0" xfId="0">
      <alignment horizontal="center" vertical="center" wrapText="1"/>
    </xf>
    <xf numFmtId="1" fontId="10" fillId="2" borderId="1" applyAlignment="1" pivotButton="0" quotePrefix="0" xfId="0">
      <alignment horizontal="center" vertical="center" wrapText="1"/>
    </xf>
    <xf numFmtId="2" fontId="5" fillId="11" borderId="1" applyAlignment="1" pivotButton="0" quotePrefix="0" xfId="0">
      <alignment horizontal="center" vertical="center" wrapText="1"/>
    </xf>
    <xf numFmtId="166" fontId="10" fillId="2" borderId="1" applyAlignment="1" pivotButton="0" quotePrefix="0" xfId="0">
      <alignment horizontal="center" vertical="center" wrapText="1"/>
    </xf>
    <xf numFmtId="167" fontId="5" fillId="0" borderId="1" applyAlignment="1" pivotButton="0" quotePrefix="0" xfId="0">
      <alignment horizontal="center" vertical="center" wrapText="1"/>
    </xf>
    <xf numFmtId="0" fontId="5" fillId="12" borderId="1" applyAlignment="1" pivotButton="0" quotePrefix="0" xfId="0">
      <alignment horizontal="left" vertical="center"/>
    </xf>
    <xf numFmtId="0" fontId="10" fillId="12" borderId="1" applyAlignment="1" pivotButton="0" quotePrefix="0" xfId="0">
      <alignment horizontal="center" vertical="center" wrapText="1"/>
    </xf>
    <xf numFmtId="2" fontId="5" fillId="12" borderId="1" applyAlignment="1" pivotButton="0" quotePrefix="0" xfId="0">
      <alignment horizontal="center" vertical="center" wrapText="1"/>
    </xf>
    <xf numFmtId="166" fontId="5" fillId="12" borderId="1" applyAlignment="1" pivotButton="0" quotePrefix="0" xfId="0">
      <alignment horizontal="center" vertical="center" wrapText="1"/>
    </xf>
    <xf numFmtId="0" fontId="11" fillId="0" borderId="0" pivotButton="0" quotePrefix="0" xfId="0"/>
    <xf numFmtId="0" fontId="5" fillId="13" borderId="1" applyAlignment="1" pivotButton="0" quotePrefix="0" xfId="0">
      <alignment horizontal="center" vertical="center" wrapText="1"/>
    </xf>
    <xf numFmtId="0" fontId="10" fillId="0" borderId="1" applyAlignment="1" pivotButton="0" quotePrefix="0" xfId="0">
      <alignment horizontal="left" vertical="center"/>
    </xf>
    <xf numFmtId="168" fontId="10" fillId="2" borderId="1" applyAlignment="1" pivotButton="0" quotePrefix="0" xfId="0">
      <alignment horizontal="center" vertical="center" wrapText="1"/>
    </xf>
    <xf numFmtId="2" fontId="5" fillId="0" borderId="1" applyAlignment="1" pivotButton="0" quotePrefix="0" xfId="0">
      <alignment horizontal="center" vertical="center" wrapText="1"/>
    </xf>
    <xf numFmtId="0" fontId="5" fillId="14" borderId="1" applyAlignment="1" pivotButton="0" quotePrefix="0" xfId="0">
      <alignment horizontal="center" vertical="center" wrapText="1"/>
    </xf>
    <xf numFmtId="0" fontId="5" fillId="15" borderId="1" applyAlignment="1" pivotButton="0" quotePrefix="0" xfId="0">
      <alignment horizontal="center" vertical="center" wrapText="1"/>
    </xf>
    <xf numFmtId="0" fontId="5" fillId="16" borderId="1" applyAlignment="1" pivotButton="0" quotePrefix="0" xfId="0">
      <alignment horizontal="center" vertical="center" wrapText="1"/>
    </xf>
    <xf numFmtId="0" fontId="5" fillId="17" borderId="1" applyAlignment="1" pivotButton="0" quotePrefix="0" xfId="0">
      <alignment horizontal="center" vertical="center" wrapText="1"/>
    </xf>
    <xf numFmtId="0" fontId="5" fillId="18" borderId="1" applyAlignment="1" pivotButton="0" quotePrefix="0" xfId="0">
      <alignment horizontal="center" vertical="center" wrapText="1"/>
    </xf>
    <xf numFmtId="0" fontId="5" fillId="19" borderId="1" applyAlignment="1" pivotButton="0" quotePrefix="0" xfId="0">
      <alignment horizontal="center" vertical="center" wrapText="1"/>
    </xf>
    <xf numFmtId="0" fontId="12" fillId="0" borderId="0" pivotButton="0" quotePrefix="0" xfId="0"/>
    <xf numFmtId="0" fontId="13" fillId="0" borderId="0" pivotButton="0" quotePrefix="0" xfId="0"/>
    <xf numFmtId="0" fontId="6" fillId="20" borderId="1" applyAlignment="1" pivotButton="0" quotePrefix="0" xfId="0">
      <alignment horizontal="center" vertical="center" wrapText="1"/>
    </xf>
    <xf numFmtId="169" fontId="6" fillId="20" borderId="1" applyAlignment="1" pivotButton="0" quotePrefix="0" xfId="0">
      <alignment horizontal="center" vertical="center" wrapText="1"/>
    </xf>
    <xf numFmtId="0" fontId="6" fillId="9" borderId="1" applyAlignment="1" pivotButton="0" quotePrefix="0" xfId="0">
      <alignment horizontal="center" vertical="center" wrapText="1"/>
    </xf>
    <xf numFmtId="0" fontId="14" fillId="21" borderId="1" applyAlignment="1" pivotButton="0" quotePrefix="0" xfId="0">
      <alignment horizontal="center" vertical="center" wrapText="1"/>
    </xf>
    <xf numFmtId="0" fontId="5" fillId="0" borderId="1" applyAlignment="1" pivotButton="0" quotePrefix="0" xfId="0">
      <alignment horizontal="left" vertical="center"/>
    </xf>
    <xf numFmtId="0" fontId="15" fillId="0" borderId="1" applyAlignment="1" pivotButton="0" quotePrefix="0" xfId="0">
      <alignment horizontal="center" vertical="center" wrapText="1"/>
    </xf>
    <xf numFmtId="170" fontId="5" fillId="11" borderId="1" applyAlignment="1" pivotButton="0" quotePrefix="0" xfId="0">
      <alignment horizontal="center" vertical="center" wrapText="1"/>
    </xf>
    <xf numFmtId="171" fontId="7" fillId="0" borderId="1" applyAlignment="1" pivotButton="0" quotePrefix="0" xfId="0">
      <alignment horizontal="center" vertical="center" wrapText="1"/>
    </xf>
  </cellXfs>
  <cellStyles count="1">
    <cellStyle name="Normal" xfId="0" builtinId="0" hidden="0"/>
  </cellStyles>
  <dxfs count="10">
    <dxf>
      <font>
        <name val="Arial"/>
        <b val="1"/>
        <color rgb="00C62828"/>
      </font>
    </dxf>
    <dxf>
      <fill>
        <patternFill patternType="solid">
          <fgColor rgb="00FFE082"/>
        </patternFill>
      </fill>
    </dxf>
    <dxf>
      <fill>
        <patternFill patternType="solid">
          <fgColor rgb="00FFB74D"/>
        </patternFill>
      </fill>
    </dxf>
    <dxf>
      <fill>
        <patternFill patternType="solid">
          <fgColor rgb="009FA8DA"/>
        </patternFill>
      </fill>
    </dxf>
    <dxf>
      <fill>
        <patternFill patternType="solid">
          <fgColor rgb="00A5D6A7"/>
        </patternFill>
      </fill>
    </dxf>
    <dxf>
      <fill>
        <patternFill patternType="solid">
          <fgColor rgb="0080DEEA"/>
        </patternFill>
      </fill>
    </dxf>
    <dxf>
      <fill>
        <patternFill patternType="solid">
          <fgColor rgb="00EF9A9A"/>
        </patternFill>
      </fill>
    </dxf>
    <dxf>
      <fill>
        <patternFill patternType="solid">
          <fgColor rgb="00E0E0E0"/>
        </patternFill>
      </fill>
    </dxf>
    <dxf>
      <fill>
        <patternFill patternType="solid">
          <fgColor rgb="00BDBDBD"/>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S22"/>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0" customWidth="1" min="1" max="1"/>
    <col width="7.2" customWidth="1" min="2" max="2"/>
    <col width="7.2" customWidth="1" min="3" max="3"/>
    <col width="7.2" customWidth="1" min="4" max="4"/>
    <col width="7.2" customWidth="1" min="5" max="5"/>
    <col width="7.2" customWidth="1" min="6" max="6"/>
    <col width="7.2" customWidth="1" min="7" max="7"/>
    <col width="7.2" customWidth="1" min="8" max="8"/>
    <col width="7.2" customWidth="1" min="9" max="9"/>
    <col width="7.2" customWidth="1" min="10" max="10"/>
    <col width="7.2" customWidth="1" min="11" max="11"/>
    <col width="7.2" customWidth="1" min="12" max="12"/>
    <col width="7.2" customWidth="1" min="13" max="13"/>
    <col width="7.2" customWidth="1" min="14" max="14"/>
    <col width="7.2" customWidth="1" min="15" max="15"/>
    <col width="9" customWidth="1" min="16" max="16"/>
    <col width="10" customWidth="1" min="17" max="17"/>
    <col width="7" customWidth="1" min="18" max="18"/>
    <col width="10" customWidth="1" min="19" max="19"/>
  </cols>
  <sheetData>
    <row r="1" ht="34" customHeight="1">
      <c r="A1" s="1" t="inlineStr">
        <is>
          <t>Dienstplan</t>
        </is>
      </c>
    </row>
    <row r="2">
      <c r="A2" s="2" t="inlineStr">
        <is>
          <t>Gelbe Felder ausfüllen: Datum vom Montag, dann pro Tag Beginn und Ende (z. B. 8:00) – die Stunden rechnet Excel aus. Zeile 1 ist ein Beispiel zum Überschreiben.</t>
        </is>
      </c>
    </row>
    <row r="3">
      <c r="A3" s="3" t="inlineStr">
        <is>
          <t>Woche ab (Montag):</t>
        </is>
      </c>
      <c r="B3" s="4">
        <f>DATE(2027,1,4)</f>
        <v/>
      </c>
      <c r="C3" s="5" t="n"/>
      <c r="E3" s="3" t="inlineStr">
        <is>
          <t>Team / Abteilung:</t>
        </is>
      </c>
      <c r="F3" s="6" t="n"/>
      <c r="G3" s="7" t="n"/>
      <c r="H3" s="7" t="n"/>
      <c r="I3" s="7" t="n"/>
      <c r="J3" s="5" t="n"/>
      <c r="K3" s="3" t="inlineStr">
        <is>
          <t>KW:</t>
        </is>
      </c>
      <c r="L3" s="8">
        <f>_xlfn.ISOWEEKNUM(B3)</f>
        <v/>
      </c>
    </row>
    <row r="5" ht="22" customHeight="1">
      <c r="A5" s="9" t="inlineStr">
        <is>
          <t>Mitarbeiter:in</t>
        </is>
      </c>
      <c r="B5" s="10" t="inlineStr">
        <is>
          <t>Montag</t>
        </is>
      </c>
      <c r="C5" s="5" t="n"/>
      <c r="D5" s="10" t="inlineStr">
        <is>
          <t>Dienstag</t>
        </is>
      </c>
      <c r="E5" s="5" t="n"/>
      <c r="F5" s="10" t="inlineStr">
        <is>
          <t>Mittwoch</t>
        </is>
      </c>
      <c r="G5" s="5" t="n"/>
      <c r="H5" s="10" t="inlineStr">
        <is>
          <t>Donnerstag</t>
        </is>
      </c>
      <c r="I5" s="5" t="n"/>
      <c r="J5" s="10" t="inlineStr">
        <is>
          <t>Freitag</t>
        </is>
      </c>
      <c r="K5" s="5" t="n"/>
      <c r="L5" s="11" t="inlineStr">
        <is>
          <t>Samstag</t>
        </is>
      </c>
      <c r="M5" s="5" t="n"/>
      <c r="N5" s="11" t="inlineStr">
        <is>
          <t>Sonntag</t>
        </is>
      </c>
      <c r="O5" s="5" t="n"/>
      <c r="P5" s="12" t="inlineStr">
        <is>
          <t>Pause je Tag (Min.)</t>
        </is>
      </c>
      <c r="Q5" s="13" t="inlineStr">
        <is>
          <t>Stunden (Ist)</t>
        </is>
      </c>
      <c r="R5" s="12" t="inlineStr">
        <is>
          <t>Soll</t>
        </is>
      </c>
      <c r="S5" s="13" t="inlineStr">
        <is>
          <t>Differenz</t>
        </is>
      </c>
    </row>
    <row r="6">
      <c r="A6" s="14" t="n"/>
      <c r="B6" s="15">
        <f>$B$3+0</f>
        <v/>
      </c>
      <c r="C6" s="5" t="n"/>
      <c r="D6" s="15">
        <f>$B$3+1</f>
        <v/>
      </c>
      <c r="E6" s="5" t="n"/>
      <c r="F6" s="15">
        <f>$B$3+2</f>
        <v/>
      </c>
      <c r="G6" s="5" t="n"/>
      <c r="H6" s="15">
        <f>$B$3+3</f>
        <v/>
      </c>
      <c r="I6" s="5" t="n"/>
      <c r="J6" s="15">
        <f>$B$3+4</f>
        <v/>
      </c>
      <c r="K6" s="5" t="n"/>
      <c r="L6" s="15">
        <f>$B$3+5</f>
        <v/>
      </c>
      <c r="M6" s="5" t="n"/>
      <c r="N6" s="15">
        <f>$B$3+6</f>
        <v/>
      </c>
      <c r="O6" s="5" t="n"/>
      <c r="P6" s="14" t="n"/>
      <c r="Q6" s="14" t="n"/>
      <c r="R6" s="14" t="n"/>
      <c r="S6" s="14" t="n"/>
    </row>
    <row r="7">
      <c r="A7" s="16" t="n"/>
      <c r="B7" s="17" t="inlineStr">
        <is>
          <t>Beginn</t>
        </is>
      </c>
      <c r="C7" s="17" t="inlineStr">
        <is>
          <t>Ende</t>
        </is>
      </c>
      <c r="D7" s="17" t="inlineStr">
        <is>
          <t>Beginn</t>
        </is>
      </c>
      <c r="E7" s="17" t="inlineStr">
        <is>
          <t>Ende</t>
        </is>
      </c>
      <c r="F7" s="17" t="inlineStr">
        <is>
          <t>Beginn</t>
        </is>
      </c>
      <c r="G7" s="17" t="inlineStr">
        <is>
          <t>Ende</t>
        </is>
      </c>
      <c r="H7" s="17" t="inlineStr">
        <is>
          <t>Beginn</t>
        </is>
      </c>
      <c r="I7" s="17" t="inlineStr">
        <is>
          <t>Ende</t>
        </is>
      </c>
      <c r="J7" s="17" t="inlineStr">
        <is>
          <t>Beginn</t>
        </is>
      </c>
      <c r="K7" s="17" t="inlineStr">
        <is>
          <t>Ende</t>
        </is>
      </c>
      <c r="L7" s="17" t="inlineStr">
        <is>
          <t>Beginn</t>
        </is>
      </c>
      <c r="M7" s="17" t="inlineStr">
        <is>
          <t>Ende</t>
        </is>
      </c>
      <c r="N7" s="17" t="inlineStr">
        <is>
          <t>Beginn</t>
        </is>
      </c>
      <c r="O7" s="17" t="inlineStr">
        <is>
          <t>Ende</t>
        </is>
      </c>
      <c r="P7" s="16" t="n"/>
      <c r="Q7" s="16" t="n"/>
      <c r="R7" s="16" t="n"/>
      <c r="S7" s="16" t="n"/>
    </row>
    <row r="8" ht="22" customHeight="1">
      <c r="A8" s="18" t="inlineStr">
        <is>
          <t>Anna Beispiel</t>
        </is>
      </c>
      <c r="B8" s="19" t="n">
        <v>0.3333333333333333</v>
      </c>
      <c r="C8" s="20" t="n">
        <v>0.6875</v>
      </c>
      <c r="D8" s="19" t="n">
        <v>0.3333333333333333</v>
      </c>
      <c r="E8" s="20" t="n">
        <v>0.6875</v>
      </c>
      <c r="F8" s="19" t="n">
        <v>0.5</v>
      </c>
      <c r="G8" s="20" t="n">
        <v>0.8541666666666666</v>
      </c>
      <c r="H8" s="19" t="n"/>
      <c r="I8" s="20" t="n"/>
      <c r="J8" s="19" t="n">
        <v>0.3333333333333333</v>
      </c>
      <c r="K8" s="20" t="n">
        <v>0.6875</v>
      </c>
      <c r="L8" s="19" t="n"/>
      <c r="M8" s="20" t="n"/>
      <c r="N8" s="19" t="n"/>
      <c r="O8" s="20" t="n"/>
      <c r="P8" s="21" t="n">
        <v>30</v>
      </c>
      <c r="Q8" s="22">
        <f>IF(COUNT(B8:O8)=0,"",ROUND((IF(AND(B8&lt;&gt;"",C8&lt;&gt;""),MOD(C8-B8,1),0)+IF(AND(D8&lt;&gt;"",E8&lt;&gt;""),MOD(E8-D8,1),0)+IF(AND(F8&lt;&gt;"",G8&lt;&gt;""),MOD(G8-F8,1),0)+IF(AND(H8&lt;&gt;"",I8&lt;&gt;""),MOD(I8-H8,1),0)+IF(AND(J8&lt;&gt;"",K8&lt;&gt;""),MOD(K8-J8,1),0)+IF(AND(L8&lt;&gt;"",M8&lt;&gt;""),MOD(M8-L8,1),0)+IF(AND(N8&lt;&gt;"",O8&lt;&gt;""),MOD(O8-N8,1),0))*24-N(P8)/60*(AND(B8&lt;&gt;"",C8&lt;&gt;"")+AND(D8&lt;&gt;"",E8&lt;&gt;"")+AND(F8&lt;&gt;"",G8&lt;&gt;"")+AND(H8&lt;&gt;"",I8&lt;&gt;"")+AND(J8&lt;&gt;"",K8&lt;&gt;"")+AND(L8&lt;&gt;"",M8&lt;&gt;"")+AND(N8&lt;&gt;"",O8&lt;&gt;"")),2))</f>
        <v/>
      </c>
      <c r="R8" s="23" t="n">
        <v>32</v>
      </c>
      <c r="S8" s="24">
        <f>IF(OR(Q8="",R8=""),"",Q8-R8)</f>
        <v/>
      </c>
    </row>
    <row r="9" ht="22" customHeight="1">
      <c r="A9" s="18" t="n"/>
      <c r="B9" s="19" t="n"/>
      <c r="C9" s="20" t="n"/>
      <c r="D9" s="19" t="n"/>
      <c r="E9" s="20" t="n"/>
      <c r="F9" s="19" t="n"/>
      <c r="G9" s="20" t="n"/>
      <c r="H9" s="19" t="n"/>
      <c r="I9" s="20" t="n"/>
      <c r="J9" s="19" t="n"/>
      <c r="K9" s="20" t="n"/>
      <c r="L9" s="19" t="n"/>
      <c r="M9" s="20" t="n"/>
      <c r="N9" s="19" t="n"/>
      <c r="O9" s="20" t="n"/>
      <c r="P9" s="21" t="n"/>
      <c r="Q9" s="22">
        <f>IF(COUNT(B9:O9)=0,"",ROUND((IF(AND(B9&lt;&gt;"",C9&lt;&gt;""),MOD(C9-B9,1),0)+IF(AND(D9&lt;&gt;"",E9&lt;&gt;""),MOD(E9-D9,1),0)+IF(AND(F9&lt;&gt;"",G9&lt;&gt;""),MOD(G9-F9,1),0)+IF(AND(H9&lt;&gt;"",I9&lt;&gt;""),MOD(I9-H9,1),0)+IF(AND(J9&lt;&gt;"",K9&lt;&gt;""),MOD(K9-J9,1),0)+IF(AND(L9&lt;&gt;"",M9&lt;&gt;""),MOD(M9-L9,1),0)+IF(AND(N9&lt;&gt;"",O9&lt;&gt;""),MOD(O9-N9,1),0))*24-N(P9)/60*(AND(B9&lt;&gt;"",C9&lt;&gt;"")+AND(D9&lt;&gt;"",E9&lt;&gt;"")+AND(F9&lt;&gt;"",G9&lt;&gt;"")+AND(H9&lt;&gt;"",I9&lt;&gt;"")+AND(J9&lt;&gt;"",K9&lt;&gt;"")+AND(L9&lt;&gt;"",M9&lt;&gt;"")+AND(N9&lt;&gt;"",O9&lt;&gt;"")),2))</f>
        <v/>
      </c>
      <c r="R9" s="23" t="n"/>
      <c r="S9" s="24">
        <f>IF(OR(Q9="",R9=""),"",Q9-R9)</f>
        <v/>
      </c>
    </row>
    <row r="10" ht="22" customHeight="1">
      <c r="A10" s="18" t="n"/>
      <c r="B10" s="19" t="n"/>
      <c r="C10" s="20" t="n"/>
      <c r="D10" s="19" t="n"/>
      <c r="E10" s="20" t="n"/>
      <c r="F10" s="19" t="n"/>
      <c r="G10" s="20" t="n"/>
      <c r="H10" s="19" t="n"/>
      <c r="I10" s="20" t="n"/>
      <c r="J10" s="19" t="n"/>
      <c r="K10" s="20" t="n"/>
      <c r="L10" s="19" t="n"/>
      <c r="M10" s="20" t="n"/>
      <c r="N10" s="19" t="n"/>
      <c r="O10" s="20" t="n"/>
      <c r="P10" s="21" t="n"/>
      <c r="Q10" s="22">
        <f>IF(COUNT(B10:O10)=0,"",ROUND((IF(AND(B10&lt;&gt;"",C10&lt;&gt;""),MOD(C10-B10,1),0)+IF(AND(D10&lt;&gt;"",E10&lt;&gt;""),MOD(E10-D10,1),0)+IF(AND(F10&lt;&gt;"",G10&lt;&gt;""),MOD(G10-F10,1),0)+IF(AND(H10&lt;&gt;"",I10&lt;&gt;""),MOD(I10-H10,1),0)+IF(AND(J10&lt;&gt;"",K10&lt;&gt;""),MOD(K10-J10,1),0)+IF(AND(L10&lt;&gt;"",M10&lt;&gt;""),MOD(M10-L10,1),0)+IF(AND(N10&lt;&gt;"",O10&lt;&gt;""),MOD(O10-N10,1),0))*24-N(P10)/60*(AND(B10&lt;&gt;"",C10&lt;&gt;"")+AND(D10&lt;&gt;"",E10&lt;&gt;"")+AND(F10&lt;&gt;"",G10&lt;&gt;"")+AND(H10&lt;&gt;"",I10&lt;&gt;"")+AND(J10&lt;&gt;"",K10&lt;&gt;"")+AND(L10&lt;&gt;"",M10&lt;&gt;"")+AND(N10&lt;&gt;"",O10&lt;&gt;"")),2))</f>
        <v/>
      </c>
      <c r="R10" s="23" t="n"/>
      <c r="S10" s="24">
        <f>IF(OR(Q10="",R10=""),"",Q10-R10)</f>
        <v/>
      </c>
    </row>
    <row r="11" ht="22" customHeight="1">
      <c r="A11" s="18" t="n"/>
      <c r="B11" s="19" t="n"/>
      <c r="C11" s="20" t="n"/>
      <c r="D11" s="19" t="n"/>
      <c r="E11" s="20" t="n"/>
      <c r="F11" s="19" t="n"/>
      <c r="G11" s="20" t="n"/>
      <c r="H11" s="19" t="n"/>
      <c r="I11" s="20" t="n"/>
      <c r="J11" s="19" t="n"/>
      <c r="K11" s="20" t="n"/>
      <c r="L11" s="19" t="n"/>
      <c r="M11" s="20" t="n"/>
      <c r="N11" s="19" t="n"/>
      <c r="O11" s="20" t="n"/>
      <c r="P11" s="21" t="n"/>
      <c r="Q11" s="22">
        <f>IF(COUNT(B11:O11)=0,"",ROUND((IF(AND(B11&lt;&gt;"",C11&lt;&gt;""),MOD(C11-B11,1),0)+IF(AND(D11&lt;&gt;"",E11&lt;&gt;""),MOD(E11-D11,1),0)+IF(AND(F11&lt;&gt;"",G11&lt;&gt;""),MOD(G11-F11,1),0)+IF(AND(H11&lt;&gt;"",I11&lt;&gt;""),MOD(I11-H11,1),0)+IF(AND(J11&lt;&gt;"",K11&lt;&gt;""),MOD(K11-J11,1),0)+IF(AND(L11&lt;&gt;"",M11&lt;&gt;""),MOD(M11-L11,1),0)+IF(AND(N11&lt;&gt;"",O11&lt;&gt;""),MOD(O11-N11,1),0))*24-N(P11)/60*(AND(B11&lt;&gt;"",C11&lt;&gt;"")+AND(D11&lt;&gt;"",E11&lt;&gt;"")+AND(F11&lt;&gt;"",G11&lt;&gt;"")+AND(H11&lt;&gt;"",I11&lt;&gt;"")+AND(J11&lt;&gt;"",K11&lt;&gt;"")+AND(L11&lt;&gt;"",M11&lt;&gt;"")+AND(N11&lt;&gt;"",O11&lt;&gt;"")),2))</f>
        <v/>
      </c>
      <c r="R11" s="23" t="n"/>
      <c r="S11" s="24">
        <f>IF(OR(Q11="",R11=""),"",Q11-R11)</f>
        <v/>
      </c>
    </row>
    <row r="12" ht="22" customHeight="1">
      <c r="A12" s="18" t="n"/>
      <c r="B12" s="19" t="n"/>
      <c r="C12" s="20" t="n"/>
      <c r="D12" s="19" t="n"/>
      <c r="E12" s="20" t="n"/>
      <c r="F12" s="19" t="n"/>
      <c r="G12" s="20" t="n"/>
      <c r="H12" s="19" t="n"/>
      <c r="I12" s="20" t="n"/>
      <c r="J12" s="19" t="n"/>
      <c r="K12" s="20" t="n"/>
      <c r="L12" s="19" t="n"/>
      <c r="M12" s="20" t="n"/>
      <c r="N12" s="19" t="n"/>
      <c r="O12" s="20" t="n"/>
      <c r="P12" s="21" t="n"/>
      <c r="Q12" s="22">
        <f>IF(COUNT(B12:O12)=0,"",ROUND((IF(AND(B12&lt;&gt;"",C12&lt;&gt;""),MOD(C12-B12,1),0)+IF(AND(D12&lt;&gt;"",E12&lt;&gt;""),MOD(E12-D12,1),0)+IF(AND(F12&lt;&gt;"",G12&lt;&gt;""),MOD(G12-F12,1),0)+IF(AND(H12&lt;&gt;"",I12&lt;&gt;""),MOD(I12-H12,1),0)+IF(AND(J12&lt;&gt;"",K12&lt;&gt;""),MOD(K12-J12,1),0)+IF(AND(L12&lt;&gt;"",M12&lt;&gt;""),MOD(M12-L12,1),0)+IF(AND(N12&lt;&gt;"",O12&lt;&gt;""),MOD(O12-N12,1),0))*24-N(P12)/60*(AND(B12&lt;&gt;"",C12&lt;&gt;"")+AND(D12&lt;&gt;"",E12&lt;&gt;"")+AND(F12&lt;&gt;"",G12&lt;&gt;"")+AND(H12&lt;&gt;"",I12&lt;&gt;"")+AND(J12&lt;&gt;"",K12&lt;&gt;"")+AND(L12&lt;&gt;"",M12&lt;&gt;"")+AND(N12&lt;&gt;"",O12&lt;&gt;"")),2))</f>
        <v/>
      </c>
      <c r="R12" s="23" t="n"/>
      <c r="S12" s="24">
        <f>IF(OR(Q12="",R12=""),"",Q12-R12)</f>
        <v/>
      </c>
    </row>
    <row r="13" ht="22" customHeight="1">
      <c r="A13" s="18" t="n"/>
      <c r="B13" s="19" t="n"/>
      <c r="C13" s="20" t="n"/>
      <c r="D13" s="19" t="n"/>
      <c r="E13" s="20" t="n"/>
      <c r="F13" s="19" t="n"/>
      <c r="G13" s="20" t="n"/>
      <c r="H13" s="19" t="n"/>
      <c r="I13" s="20" t="n"/>
      <c r="J13" s="19" t="n"/>
      <c r="K13" s="20" t="n"/>
      <c r="L13" s="19" t="n"/>
      <c r="M13" s="20" t="n"/>
      <c r="N13" s="19" t="n"/>
      <c r="O13" s="20" t="n"/>
      <c r="P13" s="21" t="n"/>
      <c r="Q13" s="22">
        <f>IF(COUNT(B13:O13)=0,"",ROUND((IF(AND(B13&lt;&gt;"",C13&lt;&gt;""),MOD(C13-B13,1),0)+IF(AND(D13&lt;&gt;"",E13&lt;&gt;""),MOD(E13-D13,1),0)+IF(AND(F13&lt;&gt;"",G13&lt;&gt;""),MOD(G13-F13,1),0)+IF(AND(H13&lt;&gt;"",I13&lt;&gt;""),MOD(I13-H13,1),0)+IF(AND(J13&lt;&gt;"",K13&lt;&gt;""),MOD(K13-J13,1),0)+IF(AND(L13&lt;&gt;"",M13&lt;&gt;""),MOD(M13-L13,1),0)+IF(AND(N13&lt;&gt;"",O13&lt;&gt;""),MOD(O13-N13,1),0))*24-N(P13)/60*(AND(B13&lt;&gt;"",C13&lt;&gt;"")+AND(D13&lt;&gt;"",E13&lt;&gt;"")+AND(F13&lt;&gt;"",G13&lt;&gt;"")+AND(H13&lt;&gt;"",I13&lt;&gt;"")+AND(J13&lt;&gt;"",K13&lt;&gt;"")+AND(L13&lt;&gt;"",M13&lt;&gt;"")+AND(N13&lt;&gt;"",O13&lt;&gt;"")),2))</f>
        <v/>
      </c>
      <c r="R13" s="23" t="n"/>
      <c r="S13" s="24">
        <f>IF(OR(Q13="",R13=""),"",Q13-R13)</f>
        <v/>
      </c>
    </row>
    <row r="14" ht="22" customHeight="1">
      <c r="A14" s="18" t="n"/>
      <c r="B14" s="19" t="n"/>
      <c r="C14" s="20" t="n"/>
      <c r="D14" s="19" t="n"/>
      <c r="E14" s="20" t="n"/>
      <c r="F14" s="19" t="n"/>
      <c r="G14" s="20" t="n"/>
      <c r="H14" s="19" t="n"/>
      <c r="I14" s="20" t="n"/>
      <c r="J14" s="19" t="n"/>
      <c r="K14" s="20" t="n"/>
      <c r="L14" s="19" t="n"/>
      <c r="M14" s="20" t="n"/>
      <c r="N14" s="19" t="n"/>
      <c r="O14" s="20" t="n"/>
      <c r="P14" s="21" t="n"/>
      <c r="Q14" s="22">
        <f>IF(COUNT(B14:O14)=0,"",ROUND((IF(AND(B14&lt;&gt;"",C14&lt;&gt;""),MOD(C14-B14,1),0)+IF(AND(D14&lt;&gt;"",E14&lt;&gt;""),MOD(E14-D14,1),0)+IF(AND(F14&lt;&gt;"",G14&lt;&gt;""),MOD(G14-F14,1),0)+IF(AND(H14&lt;&gt;"",I14&lt;&gt;""),MOD(I14-H14,1),0)+IF(AND(J14&lt;&gt;"",K14&lt;&gt;""),MOD(K14-J14,1),0)+IF(AND(L14&lt;&gt;"",M14&lt;&gt;""),MOD(M14-L14,1),0)+IF(AND(N14&lt;&gt;"",O14&lt;&gt;""),MOD(O14-N14,1),0))*24-N(P14)/60*(AND(B14&lt;&gt;"",C14&lt;&gt;"")+AND(D14&lt;&gt;"",E14&lt;&gt;"")+AND(F14&lt;&gt;"",G14&lt;&gt;"")+AND(H14&lt;&gt;"",I14&lt;&gt;"")+AND(J14&lt;&gt;"",K14&lt;&gt;"")+AND(L14&lt;&gt;"",M14&lt;&gt;"")+AND(N14&lt;&gt;"",O14&lt;&gt;"")),2))</f>
        <v/>
      </c>
      <c r="R14" s="23" t="n"/>
      <c r="S14" s="24">
        <f>IF(OR(Q14="",R14=""),"",Q14-R14)</f>
        <v/>
      </c>
    </row>
    <row r="15" ht="22" customHeight="1">
      <c r="A15" s="18" t="n"/>
      <c r="B15" s="19" t="n"/>
      <c r="C15" s="20" t="n"/>
      <c r="D15" s="19" t="n"/>
      <c r="E15" s="20" t="n"/>
      <c r="F15" s="19" t="n"/>
      <c r="G15" s="20" t="n"/>
      <c r="H15" s="19" t="n"/>
      <c r="I15" s="20" t="n"/>
      <c r="J15" s="19" t="n"/>
      <c r="K15" s="20" t="n"/>
      <c r="L15" s="19" t="n"/>
      <c r="M15" s="20" t="n"/>
      <c r="N15" s="19" t="n"/>
      <c r="O15" s="20" t="n"/>
      <c r="P15" s="21" t="n"/>
      <c r="Q15" s="22">
        <f>IF(COUNT(B15:O15)=0,"",ROUND((IF(AND(B15&lt;&gt;"",C15&lt;&gt;""),MOD(C15-B15,1),0)+IF(AND(D15&lt;&gt;"",E15&lt;&gt;""),MOD(E15-D15,1),0)+IF(AND(F15&lt;&gt;"",G15&lt;&gt;""),MOD(G15-F15,1),0)+IF(AND(H15&lt;&gt;"",I15&lt;&gt;""),MOD(I15-H15,1),0)+IF(AND(J15&lt;&gt;"",K15&lt;&gt;""),MOD(K15-J15,1),0)+IF(AND(L15&lt;&gt;"",M15&lt;&gt;""),MOD(M15-L15,1),0)+IF(AND(N15&lt;&gt;"",O15&lt;&gt;""),MOD(O15-N15,1),0))*24-N(P15)/60*(AND(B15&lt;&gt;"",C15&lt;&gt;"")+AND(D15&lt;&gt;"",E15&lt;&gt;"")+AND(F15&lt;&gt;"",G15&lt;&gt;"")+AND(H15&lt;&gt;"",I15&lt;&gt;"")+AND(J15&lt;&gt;"",K15&lt;&gt;"")+AND(L15&lt;&gt;"",M15&lt;&gt;"")+AND(N15&lt;&gt;"",O15&lt;&gt;"")),2))</f>
        <v/>
      </c>
      <c r="R15" s="23" t="n"/>
      <c r="S15" s="24">
        <f>IF(OR(Q15="",R15=""),"",Q15-R15)</f>
        <v/>
      </c>
    </row>
    <row r="16" ht="22" customHeight="1">
      <c r="A16" s="18" t="n"/>
      <c r="B16" s="19" t="n"/>
      <c r="C16" s="20" t="n"/>
      <c r="D16" s="19" t="n"/>
      <c r="E16" s="20" t="n"/>
      <c r="F16" s="19" t="n"/>
      <c r="G16" s="20" t="n"/>
      <c r="H16" s="19" t="n"/>
      <c r="I16" s="20" t="n"/>
      <c r="J16" s="19" t="n"/>
      <c r="K16" s="20" t="n"/>
      <c r="L16" s="19" t="n"/>
      <c r="M16" s="20" t="n"/>
      <c r="N16" s="19" t="n"/>
      <c r="O16" s="20" t="n"/>
      <c r="P16" s="21" t="n"/>
      <c r="Q16" s="22">
        <f>IF(COUNT(B16:O16)=0,"",ROUND((IF(AND(B16&lt;&gt;"",C16&lt;&gt;""),MOD(C16-B16,1),0)+IF(AND(D16&lt;&gt;"",E16&lt;&gt;""),MOD(E16-D16,1),0)+IF(AND(F16&lt;&gt;"",G16&lt;&gt;""),MOD(G16-F16,1),0)+IF(AND(H16&lt;&gt;"",I16&lt;&gt;""),MOD(I16-H16,1),0)+IF(AND(J16&lt;&gt;"",K16&lt;&gt;""),MOD(K16-J16,1),0)+IF(AND(L16&lt;&gt;"",M16&lt;&gt;""),MOD(M16-L16,1),0)+IF(AND(N16&lt;&gt;"",O16&lt;&gt;""),MOD(O16-N16,1),0))*24-N(P16)/60*(AND(B16&lt;&gt;"",C16&lt;&gt;"")+AND(D16&lt;&gt;"",E16&lt;&gt;"")+AND(F16&lt;&gt;"",G16&lt;&gt;"")+AND(H16&lt;&gt;"",I16&lt;&gt;"")+AND(J16&lt;&gt;"",K16&lt;&gt;"")+AND(L16&lt;&gt;"",M16&lt;&gt;"")+AND(N16&lt;&gt;"",O16&lt;&gt;"")),2))</f>
        <v/>
      </c>
      <c r="R16" s="23" t="n"/>
      <c r="S16" s="24">
        <f>IF(OR(Q16="",R16=""),"",Q16-R16)</f>
        <v/>
      </c>
    </row>
    <row r="17" ht="22" customHeight="1">
      <c r="A17" s="18" t="n"/>
      <c r="B17" s="19" t="n"/>
      <c r="C17" s="20" t="n"/>
      <c r="D17" s="19" t="n"/>
      <c r="E17" s="20" t="n"/>
      <c r="F17" s="19" t="n"/>
      <c r="G17" s="20" t="n"/>
      <c r="H17" s="19" t="n"/>
      <c r="I17" s="20" t="n"/>
      <c r="J17" s="19" t="n"/>
      <c r="K17" s="20" t="n"/>
      <c r="L17" s="19" t="n"/>
      <c r="M17" s="20" t="n"/>
      <c r="N17" s="19" t="n"/>
      <c r="O17" s="20" t="n"/>
      <c r="P17" s="21" t="n"/>
      <c r="Q17" s="22">
        <f>IF(COUNT(B17:O17)=0,"",ROUND((IF(AND(B17&lt;&gt;"",C17&lt;&gt;""),MOD(C17-B17,1),0)+IF(AND(D17&lt;&gt;"",E17&lt;&gt;""),MOD(E17-D17,1),0)+IF(AND(F17&lt;&gt;"",G17&lt;&gt;""),MOD(G17-F17,1),0)+IF(AND(H17&lt;&gt;"",I17&lt;&gt;""),MOD(I17-H17,1),0)+IF(AND(J17&lt;&gt;"",K17&lt;&gt;""),MOD(K17-J17,1),0)+IF(AND(L17&lt;&gt;"",M17&lt;&gt;""),MOD(M17-L17,1),0)+IF(AND(N17&lt;&gt;"",O17&lt;&gt;""),MOD(O17-N17,1),0))*24-N(P17)/60*(AND(B17&lt;&gt;"",C17&lt;&gt;"")+AND(D17&lt;&gt;"",E17&lt;&gt;"")+AND(F17&lt;&gt;"",G17&lt;&gt;"")+AND(H17&lt;&gt;"",I17&lt;&gt;"")+AND(J17&lt;&gt;"",K17&lt;&gt;"")+AND(L17&lt;&gt;"",M17&lt;&gt;"")+AND(N17&lt;&gt;"",O17&lt;&gt;"")),2))</f>
        <v/>
      </c>
      <c r="R17" s="23" t="n"/>
      <c r="S17" s="24">
        <f>IF(OR(Q17="",R17=""),"",Q17-R17)</f>
        <v/>
      </c>
    </row>
    <row r="18" ht="22" customHeight="1">
      <c r="A18" s="18" t="n"/>
      <c r="B18" s="19" t="n"/>
      <c r="C18" s="20" t="n"/>
      <c r="D18" s="19" t="n"/>
      <c r="E18" s="20" t="n"/>
      <c r="F18" s="19" t="n"/>
      <c r="G18" s="20" t="n"/>
      <c r="H18" s="19" t="n"/>
      <c r="I18" s="20" t="n"/>
      <c r="J18" s="19" t="n"/>
      <c r="K18" s="20" t="n"/>
      <c r="L18" s="19" t="n"/>
      <c r="M18" s="20" t="n"/>
      <c r="N18" s="19" t="n"/>
      <c r="O18" s="20" t="n"/>
      <c r="P18" s="21" t="n"/>
      <c r="Q18" s="22">
        <f>IF(COUNT(B18:O18)=0,"",ROUND((IF(AND(B18&lt;&gt;"",C18&lt;&gt;""),MOD(C18-B18,1),0)+IF(AND(D18&lt;&gt;"",E18&lt;&gt;""),MOD(E18-D18,1),0)+IF(AND(F18&lt;&gt;"",G18&lt;&gt;""),MOD(G18-F18,1),0)+IF(AND(H18&lt;&gt;"",I18&lt;&gt;""),MOD(I18-H18,1),0)+IF(AND(J18&lt;&gt;"",K18&lt;&gt;""),MOD(K18-J18,1),0)+IF(AND(L18&lt;&gt;"",M18&lt;&gt;""),MOD(M18-L18,1),0)+IF(AND(N18&lt;&gt;"",O18&lt;&gt;""),MOD(O18-N18,1),0))*24-N(P18)/60*(AND(B18&lt;&gt;"",C18&lt;&gt;"")+AND(D18&lt;&gt;"",E18&lt;&gt;"")+AND(F18&lt;&gt;"",G18&lt;&gt;"")+AND(H18&lt;&gt;"",I18&lt;&gt;"")+AND(J18&lt;&gt;"",K18&lt;&gt;"")+AND(L18&lt;&gt;"",M18&lt;&gt;"")+AND(N18&lt;&gt;"",O18&lt;&gt;"")),2))</f>
        <v/>
      </c>
      <c r="R18" s="23" t="n"/>
      <c r="S18" s="24">
        <f>IF(OR(Q18="",R18=""),"",Q18-R18)</f>
        <v/>
      </c>
    </row>
    <row r="19" ht="22" customHeight="1">
      <c r="A19" s="18" t="n"/>
      <c r="B19" s="19" t="n"/>
      <c r="C19" s="20" t="n"/>
      <c r="D19" s="19" t="n"/>
      <c r="E19" s="20" t="n"/>
      <c r="F19" s="19" t="n"/>
      <c r="G19" s="20" t="n"/>
      <c r="H19" s="19" t="n"/>
      <c r="I19" s="20" t="n"/>
      <c r="J19" s="19" t="n"/>
      <c r="K19" s="20" t="n"/>
      <c r="L19" s="19" t="n"/>
      <c r="M19" s="20" t="n"/>
      <c r="N19" s="19" t="n"/>
      <c r="O19" s="20" t="n"/>
      <c r="P19" s="21" t="n"/>
      <c r="Q19" s="22">
        <f>IF(COUNT(B19:O19)=0,"",ROUND((IF(AND(B19&lt;&gt;"",C19&lt;&gt;""),MOD(C19-B19,1),0)+IF(AND(D19&lt;&gt;"",E19&lt;&gt;""),MOD(E19-D19,1),0)+IF(AND(F19&lt;&gt;"",G19&lt;&gt;""),MOD(G19-F19,1),0)+IF(AND(H19&lt;&gt;"",I19&lt;&gt;""),MOD(I19-H19,1),0)+IF(AND(J19&lt;&gt;"",K19&lt;&gt;""),MOD(K19-J19,1),0)+IF(AND(L19&lt;&gt;"",M19&lt;&gt;""),MOD(M19-L19,1),0)+IF(AND(N19&lt;&gt;"",O19&lt;&gt;""),MOD(O19-N19,1),0))*24-N(P19)/60*(AND(B19&lt;&gt;"",C19&lt;&gt;"")+AND(D19&lt;&gt;"",E19&lt;&gt;"")+AND(F19&lt;&gt;"",G19&lt;&gt;"")+AND(H19&lt;&gt;"",I19&lt;&gt;"")+AND(J19&lt;&gt;"",K19&lt;&gt;"")+AND(L19&lt;&gt;"",M19&lt;&gt;"")+AND(N19&lt;&gt;"",O19&lt;&gt;"")),2))</f>
        <v/>
      </c>
      <c r="R19" s="23" t="n"/>
      <c r="S19" s="24">
        <f>IF(OR(Q19="",R19=""),"",Q19-R19)</f>
        <v/>
      </c>
    </row>
    <row r="20">
      <c r="A20" s="25" t="inlineStr">
        <is>
          <t>Summe Team</t>
        </is>
      </c>
      <c r="B20" s="26" t="n"/>
      <c r="C20" s="26" t="n"/>
      <c r="D20" s="26" t="n"/>
      <c r="E20" s="26" t="n"/>
      <c r="F20" s="26" t="n"/>
      <c r="G20" s="26" t="n"/>
      <c r="H20" s="26" t="n"/>
      <c r="I20" s="26" t="n"/>
      <c r="J20" s="26" t="n"/>
      <c r="K20" s="26" t="n"/>
      <c r="L20" s="26" t="n"/>
      <c r="M20" s="26" t="n"/>
      <c r="N20" s="26" t="n"/>
      <c r="O20" s="26" t="n"/>
      <c r="P20" s="26" t="n"/>
      <c r="Q20" s="27">
        <f>SUM(Q8:Q19)</f>
        <v/>
      </c>
      <c r="R20" s="28">
        <f>SUM(R8:R19)</f>
        <v/>
      </c>
      <c r="S20" s="26" t="n"/>
    </row>
    <row r="22">
      <c r="A22" s="29" t="inlineStr">
        <is>
          <t>Nachtdienst über Mitternacht (z. B. 22:00–6:00) wird richtig gezählt. Pause = Minuten pro gearbeitetem Tag. Soll = vereinbarte Wochenstunden.</t>
        </is>
      </c>
    </row>
  </sheetData>
  <mergeCells count="21">
    <mergeCell ref="J5:K5"/>
    <mergeCell ref="B3:C3"/>
    <mergeCell ref="F6:G6"/>
    <mergeCell ref="A5:A7"/>
    <mergeCell ref="S5:S7"/>
    <mergeCell ref="D6:E6"/>
    <mergeCell ref="F3:J3"/>
    <mergeCell ref="H6:I6"/>
    <mergeCell ref="R5:R7"/>
    <mergeCell ref="J6:K6"/>
    <mergeCell ref="F5:G5"/>
    <mergeCell ref="L5:M5"/>
    <mergeCell ref="P5:P7"/>
    <mergeCell ref="N5:O5"/>
    <mergeCell ref="Q5:Q7"/>
    <mergeCell ref="B6:C6"/>
    <mergeCell ref="L6:M6"/>
    <mergeCell ref="B5:C5"/>
    <mergeCell ref="N6:O6"/>
    <mergeCell ref="D5:E5"/>
    <mergeCell ref="H5:I5"/>
  </mergeCells>
  <conditionalFormatting sqref="S8:S19">
    <cfRule type="cellIs" priority="1" operator="lessThan" dxfId="0">
      <formula>0</formula>
    </cfRule>
  </conditionalFormatting>
  <dataValidations count="1">
    <dataValidation sqref="B8 B9 B10 B11 B12 B13 B14 B15 B16 B17 B18 B19 C8 C9 C10 C11 C12 C13 C14 C15 C16 C17 C18 C19 D8 D9 D10 D11 D12 D13 D14 D15 D16 D17 D18 D19 E8 E9 E10 E11 E12 E13 E14 E15 E16 E17 E18 E19 F8 F9 F10 F11 F12 F13 F14 F15 F16 F17 F18 F19 G8 G9 G10 G11 G12 G13 G14 G15 G16 G17 G18 G19 H8 H9 H10 H11 H12 H13 H14 H15 H16 H17 H18 H19 I8 I9 I10 I11 I12 I13 I14 I15 I16 I17 I18 I19 J8 J9 J10 J11 J12 J13 J14 J15 J16 J17 J18 J19 K8 K9 K10 K11 K12 K13 K14 K15 K16 K17 K18 K19 L8 L9 L10 L11 L12 L13 L14 L15 L16 L17 L18 L19 M8 M9 M10 M11 M12 M13 M14 M15 M16 M17 M18 M19 N8 N9 N10 N11 N12 N13 N14 N15 N16 N17 N18 N19 O8 O9 O10 O11 O12 O13 O14 O15 O16 O17 O18 O19" showDropDown="0" showInputMessage="0" showErrorMessage="0" allowBlank="1" errorTitle="Uhrzeit" error="Bitte eine Uhrzeit eingeben, z. B. 8:00 oder 16:30." type="time" operator="between">
      <formula1>0</formula1>
      <formula2>0.999988</formula2>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10" customWidth="1" min="1" max="1"/>
    <col width="22" customWidth="1" min="2" max="2"/>
    <col width="11" customWidth="1" min="3" max="3"/>
    <col width="11" customWidth="1" min="4" max="4"/>
    <col width="13" customWidth="1" min="5" max="5"/>
    <col width="11" customWidth="1" min="6" max="6"/>
  </cols>
  <sheetData>
    <row r="1" ht="34" customHeight="1">
      <c r="A1" s="1" t="inlineStr">
        <is>
          <t>Schichten &amp; Kürzel</t>
        </is>
      </c>
    </row>
    <row r="2">
      <c r="A2" s="2" t="inlineStr">
        <is>
          <t>Kürzel für den Monatsplan – Zeiten und Pausen gelten für die Stundensumme.</t>
        </is>
      </c>
    </row>
    <row r="4">
      <c r="A4" s="9" t="inlineStr">
        <is>
          <t>Kürzel</t>
        </is>
      </c>
      <c r="B4" s="9" t="inlineStr">
        <is>
          <t>Bedeutung</t>
        </is>
      </c>
      <c r="C4" s="9" t="inlineStr">
        <is>
          <t>Beginn</t>
        </is>
      </c>
      <c r="D4" s="9" t="inlineStr">
        <is>
          <t>Ende</t>
        </is>
      </c>
      <c r="E4" s="9" t="inlineStr">
        <is>
          <t>Pause (Min.)</t>
        </is>
      </c>
      <c r="F4" s="9" t="inlineStr">
        <is>
          <t>Stunden</t>
        </is>
      </c>
    </row>
    <row r="5">
      <c r="A5" s="30" t="inlineStr">
        <is>
          <t>F</t>
        </is>
      </c>
      <c r="B5" s="31" t="inlineStr">
        <is>
          <t>Frühschicht</t>
        </is>
      </c>
      <c r="C5" s="32" t="n">
        <v>0.25</v>
      </c>
      <c r="D5" s="32" t="n">
        <v>0.5833333333333334</v>
      </c>
      <c r="E5" s="21" t="n">
        <v>30</v>
      </c>
      <c r="F5" s="33">
        <f>IF(OR(C5="",D5=""),0,ROUND(MOD(D5-C5,1)*24-E5/60,2))</f>
        <v/>
      </c>
    </row>
    <row r="6">
      <c r="A6" s="34" t="inlineStr">
        <is>
          <t>S</t>
        </is>
      </c>
      <c r="B6" s="31" t="inlineStr">
        <is>
          <t>Spätschicht</t>
        </is>
      </c>
      <c r="C6" s="32" t="n">
        <v>0.5833333333333334</v>
      </c>
      <c r="D6" s="32" t="n">
        <v>0.9166666666666666</v>
      </c>
      <c r="E6" s="21" t="n">
        <v>30</v>
      </c>
      <c r="F6" s="33">
        <f>IF(OR(C6="",D6=""),0,ROUND(MOD(D6-C6,1)*24-E6/60,2))</f>
        <v/>
      </c>
    </row>
    <row r="7">
      <c r="A7" s="35" t="inlineStr">
        <is>
          <t>N</t>
        </is>
      </c>
      <c r="B7" s="31" t="inlineStr">
        <is>
          <t>Nachtschicht</t>
        </is>
      </c>
      <c r="C7" s="32" t="n">
        <v>0.9166666666666666</v>
      </c>
      <c r="D7" s="32" t="n">
        <v>0.25</v>
      </c>
      <c r="E7" s="21" t="n">
        <v>30</v>
      </c>
      <c r="F7" s="33">
        <f>IF(OR(C7="",D7=""),0,ROUND(MOD(D7-C7,1)*24-E7/60,2))</f>
        <v/>
      </c>
    </row>
    <row r="8">
      <c r="A8" s="36" t="inlineStr">
        <is>
          <t>T</t>
        </is>
      </c>
      <c r="B8" s="31" t="inlineStr">
        <is>
          <t>Tagdienst</t>
        </is>
      </c>
      <c r="C8" s="32" t="n">
        <v>0.3333333333333333</v>
      </c>
      <c r="D8" s="32" t="n">
        <v>0.6875</v>
      </c>
      <c r="E8" s="21" t="n">
        <v>30</v>
      </c>
      <c r="F8" s="33">
        <f>IF(OR(C8="",D8=""),0,ROUND(MOD(D8-C8,1)*24-E8/60,2))</f>
        <v/>
      </c>
    </row>
    <row r="9">
      <c r="A9" s="37" t="inlineStr">
        <is>
          <t>U</t>
        </is>
      </c>
      <c r="B9" s="31" t="inlineStr">
        <is>
          <t>Urlaub</t>
        </is>
      </c>
      <c r="C9" s="32" t="n"/>
      <c r="D9" s="32" t="n"/>
      <c r="E9" s="21" t="n">
        <v>0</v>
      </c>
      <c r="F9" s="33">
        <f>IF(OR(C9="",D9=""),0,ROUND(MOD(D9-C9,1)*24-E9/60,2))</f>
        <v/>
      </c>
    </row>
    <row r="10">
      <c r="A10" s="38" t="inlineStr">
        <is>
          <t>K</t>
        </is>
      </c>
      <c r="B10" s="31" t="inlineStr">
        <is>
          <t>Krank</t>
        </is>
      </c>
      <c r="C10" s="32" t="n"/>
      <c r="D10" s="32" t="n"/>
      <c r="E10" s="21" t="n">
        <v>0</v>
      </c>
      <c r="F10" s="33">
        <f>IF(OR(C10="",D10=""),0,ROUND(MOD(D10-C10,1)*24-E10/60,2))</f>
        <v/>
      </c>
    </row>
    <row r="11">
      <c r="A11" s="39" t="inlineStr">
        <is>
          <t>X</t>
        </is>
      </c>
      <c r="B11" s="31" t="inlineStr">
        <is>
          <t>Frei</t>
        </is>
      </c>
      <c r="C11" s="32" t="n"/>
      <c r="D11" s="32" t="n"/>
      <c r="E11" s="21" t="n">
        <v>0</v>
      </c>
      <c r="F11" s="33">
        <f>IF(OR(C11="",D11=""),0,ROUND(MOD(D11-C11,1)*24-E11/60,2))</f>
        <v/>
      </c>
    </row>
    <row r="13">
      <c r="A13" s="2" t="inlineStr">
        <is>
          <t>Gelbe Felder kannst du ändern: Zeiten und Pausen passen sich in allen Blättern an.</t>
        </is>
      </c>
    </row>
    <row r="14">
      <c r="A14" s="2" t="inlineStr">
        <is>
          <t>Eigene Kürzel? Einfach Kürzel und Bedeutung überschreiben (z. B. „B“ für Bereitschaft).</t>
        </is>
      </c>
    </row>
  </sheetData>
  <pageMargins left="0.4" right="0.4" top="0.5" bottom="0.5" header="0.5" footer="0.5"/>
  <pageSetup orientation="portrait" paperSize="9" fitToHeight="1" fitToWidth="1"/>
  <headerFooter>
    <oddHeader/>
    <oddFooter>&amp;Rstundenplan-ersteller.de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L23"/>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5" customWidth="1" min="33" max="33"/>
    <col width="4.2" customWidth="1" min="34" max="34"/>
    <col width="4.2" customWidth="1" min="35" max="35"/>
    <col width="4.2" customWidth="1" min="36" max="36"/>
    <col width="4.2" customWidth="1" min="37" max="37"/>
    <col width="4.2" customWidth="1" min="38" max="38"/>
  </cols>
  <sheetData>
    <row r="1" ht="34" customHeight="1">
      <c r="A1" s="40" t="inlineStr">
        <is>
          <t>Dienstplan Monat</t>
        </is>
      </c>
    </row>
    <row r="2">
      <c r="A2" s="2" t="inlineStr">
        <is>
          <t>Jahr und Monat oben eintragen – Datum und Wochentage stellen sich selbst ein. Kürzel per Auswahlmenü.</t>
        </is>
      </c>
    </row>
    <row r="3">
      <c r="A3" s="3" t="inlineStr">
        <is>
          <t>Jahr:</t>
        </is>
      </c>
      <c r="B3" s="8" t="n">
        <v>2027</v>
      </c>
      <c r="C3" s="7" t="n"/>
      <c r="D3" s="5" t="n"/>
      <c r="E3" s="3" t="inlineStr">
        <is>
          <t>Monat (1–12):</t>
        </is>
      </c>
      <c r="H3" s="8" t="n">
        <v>1</v>
      </c>
      <c r="I3" s="5" t="n"/>
      <c r="K3" s="41">
        <f>INDEX({"Januar","Februar","März","April","Mai","Juni","Juli","August","September","Oktober","November","Dezember"},H3)&amp;" "&amp;B3</f>
        <v/>
      </c>
      <c r="R3" s="3" t="inlineStr">
        <is>
          <t>Abteilung:</t>
        </is>
      </c>
      <c r="U3" s="6" t="n"/>
      <c r="V3" s="7" t="n"/>
      <c r="W3" s="7" t="n"/>
      <c r="X3" s="7" t="n"/>
      <c r="Y3" s="7" t="n"/>
      <c r="Z3" s="7" t="n"/>
      <c r="AA3" s="7" t="n"/>
      <c r="AB3" s="5" t="n"/>
    </row>
    <row r="5">
      <c r="A5" s="42" t="inlineStr">
        <is>
          <t>Name</t>
        </is>
      </c>
      <c r="B5" s="43">
        <f>IF(MONTH(DATE($B$3,$H$3,1)+0)=$H$3,DATE($B$3,$H$3,1)+0,"")</f>
        <v/>
      </c>
      <c r="C5" s="43">
        <f>IF(MONTH(DATE($B$3,$H$3,1)+1)=$H$3,DATE($B$3,$H$3,1)+1,"")</f>
        <v/>
      </c>
      <c r="D5" s="43">
        <f>IF(MONTH(DATE($B$3,$H$3,1)+2)=$H$3,DATE($B$3,$H$3,1)+2,"")</f>
        <v/>
      </c>
      <c r="E5" s="43">
        <f>IF(MONTH(DATE($B$3,$H$3,1)+3)=$H$3,DATE($B$3,$H$3,1)+3,"")</f>
        <v/>
      </c>
      <c r="F5" s="43">
        <f>IF(MONTH(DATE($B$3,$H$3,1)+4)=$H$3,DATE($B$3,$H$3,1)+4,"")</f>
        <v/>
      </c>
      <c r="G5" s="43">
        <f>IF(MONTH(DATE($B$3,$H$3,1)+5)=$H$3,DATE($B$3,$H$3,1)+5,"")</f>
        <v/>
      </c>
      <c r="H5" s="43">
        <f>IF(MONTH(DATE($B$3,$H$3,1)+6)=$H$3,DATE($B$3,$H$3,1)+6,"")</f>
        <v/>
      </c>
      <c r="I5" s="43">
        <f>IF(MONTH(DATE($B$3,$H$3,1)+7)=$H$3,DATE($B$3,$H$3,1)+7,"")</f>
        <v/>
      </c>
      <c r="J5" s="43">
        <f>IF(MONTH(DATE($B$3,$H$3,1)+8)=$H$3,DATE($B$3,$H$3,1)+8,"")</f>
        <v/>
      </c>
      <c r="K5" s="43">
        <f>IF(MONTH(DATE($B$3,$H$3,1)+9)=$H$3,DATE($B$3,$H$3,1)+9,"")</f>
        <v/>
      </c>
      <c r="L5" s="43">
        <f>IF(MONTH(DATE($B$3,$H$3,1)+10)=$H$3,DATE($B$3,$H$3,1)+10,"")</f>
        <v/>
      </c>
      <c r="M5" s="43">
        <f>IF(MONTH(DATE($B$3,$H$3,1)+11)=$H$3,DATE($B$3,$H$3,1)+11,"")</f>
        <v/>
      </c>
      <c r="N5" s="43">
        <f>IF(MONTH(DATE($B$3,$H$3,1)+12)=$H$3,DATE($B$3,$H$3,1)+12,"")</f>
        <v/>
      </c>
      <c r="O5" s="43">
        <f>IF(MONTH(DATE($B$3,$H$3,1)+13)=$H$3,DATE($B$3,$H$3,1)+13,"")</f>
        <v/>
      </c>
      <c r="P5" s="43">
        <f>IF(MONTH(DATE($B$3,$H$3,1)+14)=$H$3,DATE($B$3,$H$3,1)+14,"")</f>
        <v/>
      </c>
      <c r="Q5" s="43">
        <f>IF(MONTH(DATE($B$3,$H$3,1)+15)=$H$3,DATE($B$3,$H$3,1)+15,"")</f>
        <v/>
      </c>
      <c r="R5" s="43">
        <f>IF(MONTH(DATE($B$3,$H$3,1)+16)=$H$3,DATE($B$3,$H$3,1)+16,"")</f>
        <v/>
      </c>
      <c r="S5" s="43">
        <f>IF(MONTH(DATE($B$3,$H$3,1)+17)=$H$3,DATE($B$3,$H$3,1)+17,"")</f>
        <v/>
      </c>
      <c r="T5" s="43">
        <f>IF(MONTH(DATE($B$3,$H$3,1)+18)=$H$3,DATE($B$3,$H$3,1)+18,"")</f>
        <v/>
      </c>
      <c r="U5" s="43">
        <f>IF(MONTH(DATE($B$3,$H$3,1)+19)=$H$3,DATE($B$3,$H$3,1)+19,"")</f>
        <v/>
      </c>
      <c r="V5" s="43">
        <f>IF(MONTH(DATE($B$3,$H$3,1)+20)=$H$3,DATE($B$3,$H$3,1)+20,"")</f>
        <v/>
      </c>
      <c r="W5" s="43">
        <f>IF(MONTH(DATE($B$3,$H$3,1)+21)=$H$3,DATE($B$3,$H$3,1)+21,"")</f>
        <v/>
      </c>
      <c r="X5" s="43">
        <f>IF(MONTH(DATE($B$3,$H$3,1)+22)=$H$3,DATE($B$3,$H$3,1)+22,"")</f>
        <v/>
      </c>
      <c r="Y5" s="43">
        <f>IF(MONTH(DATE($B$3,$H$3,1)+23)=$H$3,DATE($B$3,$H$3,1)+23,"")</f>
        <v/>
      </c>
      <c r="Z5" s="43">
        <f>IF(MONTH(DATE($B$3,$H$3,1)+24)=$H$3,DATE($B$3,$H$3,1)+24,"")</f>
        <v/>
      </c>
      <c r="AA5" s="43">
        <f>IF(MONTH(DATE($B$3,$H$3,1)+25)=$H$3,DATE($B$3,$H$3,1)+25,"")</f>
        <v/>
      </c>
      <c r="AB5" s="43">
        <f>IF(MONTH(DATE($B$3,$H$3,1)+26)=$H$3,DATE($B$3,$H$3,1)+26,"")</f>
        <v/>
      </c>
      <c r="AC5" s="43">
        <f>IF(MONTH(DATE($B$3,$H$3,1)+27)=$H$3,DATE($B$3,$H$3,1)+27,"")</f>
        <v/>
      </c>
      <c r="AD5" s="43">
        <f>IF(MONTH(DATE($B$3,$H$3,1)+28)=$H$3,DATE($B$3,$H$3,1)+28,"")</f>
        <v/>
      </c>
      <c r="AE5" s="43">
        <f>IF(MONTH(DATE($B$3,$H$3,1)+29)=$H$3,DATE($B$3,$H$3,1)+29,"")</f>
        <v/>
      </c>
      <c r="AF5" s="43">
        <f>IF(MONTH(DATE($B$3,$H$3,1)+30)=$H$3,DATE($B$3,$H$3,1)+30,"")</f>
        <v/>
      </c>
      <c r="AG5" s="44" t="inlineStr">
        <is>
          <t>Stunden</t>
        </is>
      </c>
      <c r="AH5" s="30" t="inlineStr">
        <is>
          <t>F</t>
        </is>
      </c>
      <c r="AI5" s="34" t="inlineStr">
        <is>
          <t>S</t>
        </is>
      </c>
      <c r="AJ5" s="35" t="inlineStr">
        <is>
          <t>N</t>
        </is>
      </c>
      <c r="AK5" s="37" t="inlineStr">
        <is>
          <t>U</t>
        </is>
      </c>
      <c r="AL5" s="38" t="inlineStr">
        <is>
          <t>K</t>
        </is>
      </c>
    </row>
    <row r="6">
      <c r="A6" s="16" t="n"/>
      <c r="B6" s="45">
        <f>IF(B5="","",CHOOSE(WEEKDAY(B5,2),"Mo","Di","Mi","Do","Fr","Sa","So"))</f>
        <v/>
      </c>
      <c r="C6" s="45">
        <f>IF(C5="","",CHOOSE(WEEKDAY(C5,2),"Mo","Di","Mi","Do","Fr","Sa","So"))</f>
        <v/>
      </c>
      <c r="D6" s="45">
        <f>IF(D5="","",CHOOSE(WEEKDAY(D5,2),"Mo","Di","Mi","Do","Fr","Sa","So"))</f>
        <v/>
      </c>
      <c r="E6" s="45">
        <f>IF(E5="","",CHOOSE(WEEKDAY(E5,2),"Mo","Di","Mi","Do","Fr","Sa","So"))</f>
        <v/>
      </c>
      <c r="F6" s="45">
        <f>IF(F5="","",CHOOSE(WEEKDAY(F5,2),"Mo","Di","Mi","Do","Fr","Sa","So"))</f>
        <v/>
      </c>
      <c r="G6" s="45">
        <f>IF(G5="","",CHOOSE(WEEKDAY(G5,2),"Mo","Di","Mi","Do","Fr","Sa","So"))</f>
        <v/>
      </c>
      <c r="H6" s="45">
        <f>IF(H5="","",CHOOSE(WEEKDAY(H5,2),"Mo","Di","Mi","Do","Fr","Sa","So"))</f>
        <v/>
      </c>
      <c r="I6" s="45">
        <f>IF(I5="","",CHOOSE(WEEKDAY(I5,2),"Mo","Di","Mi","Do","Fr","Sa","So"))</f>
        <v/>
      </c>
      <c r="J6" s="45">
        <f>IF(J5="","",CHOOSE(WEEKDAY(J5,2),"Mo","Di","Mi","Do","Fr","Sa","So"))</f>
        <v/>
      </c>
      <c r="K6" s="45">
        <f>IF(K5="","",CHOOSE(WEEKDAY(K5,2),"Mo","Di","Mi","Do","Fr","Sa","So"))</f>
        <v/>
      </c>
      <c r="L6" s="45">
        <f>IF(L5="","",CHOOSE(WEEKDAY(L5,2),"Mo","Di","Mi","Do","Fr","Sa","So"))</f>
        <v/>
      </c>
      <c r="M6" s="45">
        <f>IF(M5="","",CHOOSE(WEEKDAY(M5,2),"Mo","Di","Mi","Do","Fr","Sa","So"))</f>
        <v/>
      </c>
      <c r="N6" s="45">
        <f>IF(N5="","",CHOOSE(WEEKDAY(N5,2),"Mo","Di","Mi","Do","Fr","Sa","So"))</f>
        <v/>
      </c>
      <c r="O6" s="45">
        <f>IF(O5="","",CHOOSE(WEEKDAY(O5,2),"Mo","Di","Mi","Do","Fr","Sa","So"))</f>
        <v/>
      </c>
      <c r="P6" s="45">
        <f>IF(P5="","",CHOOSE(WEEKDAY(P5,2),"Mo","Di","Mi","Do","Fr","Sa","So"))</f>
        <v/>
      </c>
      <c r="Q6" s="45">
        <f>IF(Q5="","",CHOOSE(WEEKDAY(Q5,2),"Mo","Di","Mi","Do","Fr","Sa","So"))</f>
        <v/>
      </c>
      <c r="R6" s="45">
        <f>IF(R5="","",CHOOSE(WEEKDAY(R5,2),"Mo","Di","Mi","Do","Fr","Sa","So"))</f>
        <v/>
      </c>
      <c r="S6" s="45">
        <f>IF(S5="","",CHOOSE(WEEKDAY(S5,2),"Mo","Di","Mi","Do","Fr","Sa","So"))</f>
        <v/>
      </c>
      <c r="T6" s="45">
        <f>IF(T5="","",CHOOSE(WEEKDAY(T5,2),"Mo","Di","Mi","Do","Fr","Sa","So"))</f>
        <v/>
      </c>
      <c r="U6" s="45">
        <f>IF(U5="","",CHOOSE(WEEKDAY(U5,2),"Mo","Di","Mi","Do","Fr","Sa","So"))</f>
        <v/>
      </c>
      <c r="V6" s="45">
        <f>IF(V5="","",CHOOSE(WEEKDAY(V5,2),"Mo","Di","Mi","Do","Fr","Sa","So"))</f>
        <v/>
      </c>
      <c r="W6" s="45">
        <f>IF(W5="","",CHOOSE(WEEKDAY(W5,2),"Mo","Di","Mi","Do","Fr","Sa","So"))</f>
        <v/>
      </c>
      <c r="X6" s="45">
        <f>IF(X5="","",CHOOSE(WEEKDAY(X5,2),"Mo","Di","Mi","Do","Fr","Sa","So"))</f>
        <v/>
      </c>
      <c r="Y6" s="45">
        <f>IF(Y5="","",CHOOSE(WEEKDAY(Y5,2),"Mo","Di","Mi","Do","Fr","Sa","So"))</f>
        <v/>
      </c>
      <c r="Z6" s="45">
        <f>IF(Z5="","",CHOOSE(WEEKDAY(Z5,2),"Mo","Di","Mi","Do","Fr","Sa","So"))</f>
        <v/>
      </c>
      <c r="AA6" s="45">
        <f>IF(AA5="","",CHOOSE(WEEKDAY(AA5,2),"Mo","Di","Mi","Do","Fr","Sa","So"))</f>
        <v/>
      </c>
      <c r="AB6" s="45">
        <f>IF(AB5="","",CHOOSE(WEEKDAY(AB5,2),"Mo","Di","Mi","Do","Fr","Sa","So"))</f>
        <v/>
      </c>
      <c r="AC6" s="45">
        <f>IF(AC5="","",CHOOSE(WEEKDAY(AC5,2),"Mo","Di","Mi","Do","Fr","Sa","So"))</f>
        <v/>
      </c>
      <c r="AD6" s="45">
        <f>IF(AD5="","",CHOOSE(WEEKDAY(AD5,2),"Mo","Di","Mi","Do","Fr","Sa","So"))</f>
        <v/>
      </c>
      <c r="AE6" s="45">
        <f>IF(AE5="","",CHOOSE(WEEKDAY(AE5,2),"Mo","Di","Mi","Do","Fr","Sa","So"))</f>
        <v/>
      </c>
      <c r="AF6" s="45">
        <f>IF(AF5="","",CHOOSE(WEEKDAY(AF5,2),"Mo","Di","Mi","Do","Fr","Sa","So"))</f>
        <v/>
      </c>
      <c r="AG6" s="16" t="n"/>
      <c r="AH6" s="16" t="n"/>
      <c r="AI6" s="16" t="n"/>
      <c r="AJ6" s="16" t="n"/>
      <c r="AK6" s="16" t="n"/>
      <c r="AL6" s="16" t="n"/>
    </row>
    <row r="7" ht="20" customHeight="1">
      <c r="A7" s="46" t="inlineStr">
        <is>
          <t>Anna Beispiel</t>
        </is>
      </c>
      <c r="B7" s="47" t="inlineStr">
        <is>
          <t>T</t>
        </is>
      </c>
      <c r="C7" s="47" t="inlineStr">
        <is>
          <t>T</t>
        </is>
      </c>
      <c r="D7" s="47" t="inlineStr">
        <is>
          <t>T</t>
        </is>
      </c>
      <c r="E7" s="47" t="inlineStr">
        <is>
          <t>X</t>
        </is>
      </c>
      <c r="F7" s="47" t="inlineStr">
        <is>
          <t>T</t>
        </is>
      </c>
      <c r="G7" s="47" t="inlineStr">
        <is>
          <t>X</t>
        </is>
      </c>
      <c r="H7" s="47" t="inlineStr">
        <is>
          <t>X</t>
        </is>
      </c>
      <c r="I7" s="47" t="inlineStr">
        <is>
          <t>U</t>
        </is>
      </c>
      <c r="J7" s="47" t="inlineStr">
        <is>
          <t>U</t>
        </is>
      </c>
      <c r="K7" s="47" t="inlineStr">
        <is>
          <t>U</t>
        </is>
      </c>
      <c r="L7" s="47" t="inlineStr">
        <is>
          <t>U</t>
        </is>
      </c>
      <c r="M7" s="47" t="inlineStr">
        <is>
          <t>U</t>
        </is>
      </c>
      <c r="N7" s="47" t="inlineStr">
        <is>
          <t>X</t>
        </is>
      </c>
      <c r="O7" s="47" t="inlineStr">
        <is>
          <t>X</t>
        </is>
      </c>
      <c r="P7" s="47" t="inlineStr">
        <is>
          <t>S</t>
        </is>
      </c>
      <c r="Q7" s="47" t="inlineStr">
        <is>
          <t>S</t>
        </is>
      </c>
      <c r="R7" s="47" t="inlineStr">
        <is>
          <t>S</t>
        </is>
      </c>
      <c r="S7" s="47" t="inlineStr">
        <is>
          <t>S</t>
        </is>
      </c>
      <c r="T7" s="47" t="inlineStr">
        <is>
          <t>S</t>
        </is>
      </c>
      <c r="U7" s="47" t="inlineStr">
        <is>
          <t>X</t>
        </is>
      </c>
      <c r="V7" s="47" t="inlineStr">
        <is>
          <t>X</t>
        </is>
      </c>
      <c r="W7" s="47" t="n"/>
      <c r="X7" s="47" t="n"/>
      <c r="Y7" s="47" t="n"/>
      <c r="Z7" s="47" t="n"/>
      <c r="AA7" s="47" t="n"/>
      <c r="AB7" s="47" t="n"/>
      <c r="AC7" s="47" t="n"/>
      <c r="AD7" s="47" t="n"/>
      <c r="AE7" s="47" t="n"/>
      <c r="AF7" s="47" t="n"/>
      <c r="AG7" s="48">
        <f>SUMPRODUCT(COUNTIF(B7:AF7,'Schichten'!$A$5:$A$11)*'Schichten'!$F$5:$F$11)</f>
        <v/>
      </c>
      <c r="AH7" s="49">
        <f>COUNTIF(B7:AF7,"F")</f>
        <v/>
      </c>
      <c r="AI7" s="49">
        <f>COUNTIF(B7:AF7,"S")</f>
        <v/>
      </c>
      <c r="AJ7" s="49">
        <f>COUNTIF(B7:AF7,"N")</f>
        <v/>
      </c>
      <c r="AK7" s="49">
        <f>COUNTIF(B7:AF7,"U")</f>
        <v/>
      </c>
      <c r="AL7" s="49">
        <f>COUNTIF(B7:AF7,"K")</f>
        <v/>
      </c>
    </row>
    <row r="8" ht="20" customHeight="1">
      <c r="A8" s="46" t="n"/>
      <c r="B8" s="47" t="n"/>
      <c r="C8" s="47" t="n"/>
      <c r="D8" s="47" t="n"/>
      <c r="E8" s="47" t="n"/>
      <c r="F8" s="47" t="n"/>
      <c r="G8" s="47" t="n"/>
      <c r="H8" s="47" t="n"/>
      <c r="I8" s="47" t="n"/>
      <c r="J8" s="47" t="n"/>
      <c r="K8" s="47" t="n"/>
      <c r="L8" s="47" t="n"/>
      <c r="M8" s="47" t="n"/>
      <c r="N8" s="47" t="n"/>
      <c r="O8" s="47" t="n"/>
      <c r="P8" s="47" t="n"/>
      <c r="Q8" s="47" t="n"/>
      <c r="R8" s="47" t="n"/>
      <c r="S8" s="47" t="n"/>
      <c r="T8" s="47" t="n"/>
      <c r="U8" s="47" t="n"/>
      <c r="V8" s="47" t="n"/>
      <c r="W8" s="47" t="n"/>
      <c r="X8" s="47" t="n"/>
      <c r="Y8" s="47" t="n"/>
      <c r="Z8" s="47" t="n"/>
      <c r="AA8" s="47" t="n"/>
      <c r="AB8" s="47" t="n"/>
      <c r="AC8" s="47" t="n"/>
      <c r="AD8" s="47" t="n"/>
      <c r="AE8" s="47" t="n"/>
      <c r="AF8" s="47" t="n"/>
      <c r="AG8" s="48">
        <f>SUMPRODUCT(COUNTIF(B8:AF8,'Schichten'!$A$5:$A$11)*'Schichten'!$F$5:$F$11)</f>
        <v/>
      </c>
      <c r="AH8" s="49">
        <f>COUNTIF(B8:AF8,"F")</f>
        <v/>
      </c>
      <c r="AI8" s="49">
        <f>COUNTIF(B8:AF8,"S")</f>
        <v/>
      </c>
      <c r="AJ8" s="49">
        <f>COUNTIF(B8:AF8,"N")</f>
        <v/>
      </c>
      <c r="AK8" s="49">
        <f>COUNTIF(B8:AF8,"U")</f>
        <v/>
      </c>
      <c r="AL8" s="49">
        <f>COUNTIF(B8:AF8,"K")</f>
        <v/>
      </c>
    </row>
    <row r="9" ht="20" customHeight="1">
      <c r="A9" s="46" t="n"/>
      <c r="B9" s="47" t="n"/>
      <c r="C9" s="47" t="n"/>
      <c r="D9" s="47" t="n"/>
      <c r="E9" s="47" t="n"/>
      <c r="F9" s="47" t="n"/>
      <c r="G9" s="47" t="n"/>
      <c r="H9" s="47" t="n"/>
      <c r="I9" s="47" t="n"/>
      <c r="J9" s="47" t="n"/>
      <c r="K9" s="47" t="n"/>
      <c r="L9" s="47" t="n"/>
      <c r="M9" s="47" t="n"/>
      <c r="N9" s="47" t="n"/>
      <c r="O9" s="47" t="n"/>
      <c r="P9" s="47" t="n"/>
      <c r="Q9" s="47" t="n"/>
      <c r="R9" s="47" t="n"/>
      <c r="S9" s="47" t="n"/>
      <c r="T9" s="47" t="n"/>
      <c r="U9" s="47" t="n"/>
      <c r="V9" s="47" t="n"/>
      <c r="W9" s="47" t="n"/>
      <c r="X9" s="47" t="n"/>
      <c r="Y9" s="47" t="n"/>
      <c r="Z9" s="47" t="n"/>
      <c r="AA9" s="47" t="n"/>
      <c r="AB9" s="47" t="n"/>
      <c r="AC9" s="47" t="n"/>
      <c r="AD9" s="47" t="n"/>
      <c r="AE9" s="47" t="n"/>
      <c r="AF9" s="47" t="n"/>
      <c r="AG9" s="48">
        <f>SUMPRODUCT(COUNTIF(B9:AF9,'Schichten'!$A$5:$A$11)*'Schichten'!$F$5:$F$11)</f>
        <v/>
      </c>
      <c r="AH9" s="49">
        <f>COUNTIF(B9:AF9,"F")</f>
        <v/>
      </c>
      <c r="AI9" s="49">
        <f>COUNTIF(B9:AF9,"S")</f>
        <v/>
      </c>
      <c r="AJ9" s="49">
        <f>COUNTIF(B9:AF9,"N")</f>
        <v/>
      </c>
      <c r="AK9" s="49">
        <f>COUNTIF(B9:AF9,"U")</f>
        <v/>
      </c>
      <c r="AL9" s="49">
        <f>COUNTIF(B9:AF9,"K")</f>
        <v/>
      </c>
    </row>
    <row r="10" ht="20" customHeight="1">
      <c r="A10" s="46" t="n"/>
      <c r="B10" s="47" t="n"/>
      <c r="C10" s="47" t="n"/>
      <c r="D10" s="47" t="n"/>
      <c r="E10" s="47" t="n"/>
      <c r="F10" s="47" t="n"/>
      <c r="G10" s="47" t="n"/>
      <c r="H10" s="47" t="n"/>
      <c r="I10" s="47" t="n"/>
      <c r="J10" s="47" t="n"/>
      <c r="K10" s="47" t="n"/>
      <c r="L10" s="47" t="n"/>
      <c r="M10" s="47" t="n"/>
      <c r="N10" s="47" t="n"/>
      <c r="O10" s="47" t="n"/>
      <c r="P10" s="47" t="n"/>
      <c r="Q10" s="47" t="n"/>
      <c r="R10" s="47" t="n"/>
      <c r="S10" s="47" t="n"/>
      <c r="T10" s="47" t="n"/>
      <c r="U10" s="47" t="n"/>
      <c r="V10" s="47" t="n"/>
      <c r="W10" s="47" t="n"/>
      <c r="X10" s="47" t="n"/>
      <c r="Y10" s="47" t="n"/>
      <c r="Z10" s="47" t="n"/>
      <c r="AA10" s="47" t="n"/>
      <c r="AB10" s="47" t="n"/>
      <c r="AC10" s="47" t="n"/>
      <c r="AD10" s="47" t="n"/>
      <c r="AE10" s="47" t="n"/>
      <c r="AF10" s="47" t="n"/>
      <c r="AG10" s="48">
        <f>SUMPRODUCT(COUNTIF(B10:AF10,'Schichten'!$A$5:$A$11)*'Schichten'!$F$5:$F$11)</f>
        <v/>
      </c>
      <c r="AH10" s="49">
        <f>COUNTIF(B10:AF10,"F")</f>
        <v/>
      </c>
      <c r="AI10" s="49">
        <f>COUNTIF(B10:AF10,"S")</f>
        <v/>
      </c>
      <c r="AJ10" s="49">
        <f>COUNTIF(B10:AF10,"N")</f>
        <v/>
      </c>
      <c r="AK10" s="49">
        <f>COUNTIF(B10:AF10,"U")</f>
        <v/>
      </c>
      <c r="AL10" s="49">
        <f>COUNTIF(B10:AF10,"K")</f>
        <v/>
      </c>
    </row>
    <row r="11" ht="20" customHeight="1">
      <c r="A11" s="46" t="n"/>
      <c r="B11" s="47" t="n"/>
      <c r="C11" s="47" t="n"/>
      <c r="D11" s="47" t="n"/>
      <c r="E11" s="47" t="n"/>
      <c r="F11" s="47" t="n"/>
      <c r="G11" s="47" t="n"/>
      <c r="H11" s="47" t="n"/>
      <c r="I11" s="47" t="n"/>
      <c r="J11" s="47" t="n"/>
      <c r="K11" s="47" t="n"/>
      <c r="L11" s="47" t="n"/>
      <c r="M11" s="47" t="n"/>
      <c r="N11" s="47" t="n"/>
      <c r="O11" s="47" t="n"/>
      <c r="P11" s="47" t="n"/>
      <c r="Q11" s="47" t="n"/>
      <c r="R11" s="47" t="n"/>
      <c r="S11" s="47" t="n"/>
      <c r="T11" s="47" t="n"/>
      <c r="U11" s="47" t="n"/>
      <c r="V11" s="47" t="n"/>
      <c r="W11" s="47" t="n"/>
      <c r="X11" s="47" t="n"/>
      <c r="Y11" s="47" t="n"/>
      <c r="Z11" s="47" t="n"/>
      <c r="AA11" s="47" t="n"/>
      <c r="AB11" s="47" t="n"/>
      <c r="AC11" s="47" t="n"/>
      <c r="AD11" s="47" t="n"/>
      <c r="AE11" s="47" t="n"/>
      <c r="AF11" s="47" t="n"/>
      <c r="AG11" s="48">
        <f>SUMPRODUCT(COUNTIF(B11:AF11,'Schichten'!$A$5:$A$11)*'Schichten'!$F$5:$F$11)</f>
        <v/>
      </c>
      <c r="AH11" s="49">
        <f>COUNTIF(B11:AF11,"F")</f>
        <v/>
      </c>
      <c r="AI11" s="49">
        <f>COUNTIF(B11:AF11,"S")</f>
        <v/>
      </c>
      <c r="AJ11" s="49">
        <f>COUNTIF(B11:AF11,"N")</f>
        <v/>
      </c>
      <c r="AK11" s="49">
        <f>COUNTIF(B11:AF11,"U")</f>
        <v/>
      </c>
      <c r="AL11" s="49">
        <f>COUNTIF(B11:AF11,"K")</f>
        <v/>
      </c>
    </row>
    <row r="12" ht="20" customHeight="1">
      <c r="A12" s="46" t="n"/>
      <c r="B12" s="47" t="n"/>
      <c r="C12" s="47" t="n"/>
      <c r="D12" s="47" t="n"/>
      <c r="E12" s="47" t="n"/>
      <c r="F12" s="47" t="n"/>
      <c r="G12" s="47" t="n"/>
      <c r="H12" s="47" t="n"/>
      <c r="I12" s="47" t="n"/>
      <c r="J12" s="47" t="n"/>
      <c r="K12" s="47" t="n"/>
      <c r="L12" s="47" t="n"/>
      <c r="M12" s="47" t="n"/>
      <c r="N12" s="47" t="n"/>
      <c r="O12" s="47" t="n"/>
      <c r="P12" s="47" t="n"/>
      <c r="Q12" s="47" t="n"/>
      <c r="R12" s="47" t="n"/>
      <c r="S12" s="47" t="n"/>
      <c r="T12" s="47" t="n"/>
      <c r="U12" s="47" t="n"/>
      <c r="V12" s="47" t="n"/>
      <c r="W12" s="47" t="n"/>
      <c r="X12" s="47" t="n"/>
      <c r="Y12" s="47" t="n"/>
      <c r="Z12" s="47" t="n"/>
      <c r="AA12" s="47" t="n"/>
      <c r="AB12" s="47" t="n"/>
      <c r="AC12" s="47" t="n"/>
      <c r="AD12" s="47" t="n"/>
      <c r="AE12" s="47" t="n"/>
      <c r="AF12" s="47" t="n"/>
      <c r="AG12" s="48">
        <f>SUMPRODUCT(COUNTIF(B12:AF12,'Schichten'!$A$5:$A$11)*'Schichten'!$F$5:$F$11)</f>
        <v/>
      </c>
      <c r="AH12" s="49">
        <f>COUNTIF(B12:AF12,"F")</f>
        <v/>
      </c>
      <c r="AI12" s="49">
        <f>COUNTIF(B12:AF12,"S")</f>
        <v/>
      </c>
      <c r="AJ12" s="49">
        <f>COUNTIF(B12:AF12,"N")</f>
        <v/>
      </c>
      <c r="AK12" s="49">
        <f>COUNTIF(B12:AF12,"U")</f>
        <v/>
      </c>
      <c r="AL12" s="49">
        <f>COUNTIF(B12:AF12,"K")</f>
        <v/>
      </c>
    </row>
    <row r="13" ht="20" customHeight="1">
      <c r="A13" s="46" t="n"/>
      <c r="B13" s="47" t="n"/>
      <c r="C13" s="47" t="n"/>
      <c r="D13" s="47" t="n"/>
      <c r="E13" s="47" t="n"/>
      <c r="F13" s="47" t="n"/>
      <c r="G13" s="47" t="n"/>
      <c r="H13" s="47" t="n"/>
      <c r="I13" s="47" t="n"/>
      <c r="J13" s="47" t="n"/>
      <c r="K13" s="47" t="n"/>
      <c r="L13" s="47" t="n"/>
      <c r="M13" s="47" t="n"/>
      <c r="N13" s="47" t="n"/>
      <c r="O13" s="47" t="n"/>
      <c r="P13" s="47" t="n"/>
      <c r="Q13" s="47" t="n"/>
      <c r="R13" s="47" t="n"/>
      <c r="S13" s="47" t="n"/>
      <c r="T13" s="47" t="n"/>
      <c r="U13" s="47" t="n"/>
      <c r="V13" s="47" t="n"/>
      <c r="W13" s="47" t="n"/>
      <c r="X13" s="47" t="n"/>
      <c r="Y13" s="47" t="n"/>
      <c r="Z13" s="47" t="n"/>
      <c r="AA13" s="47" t="n"/>
      <c r="AB13" s="47" t="n"/>
      <c r="AC13" s="47" t="n"/>
      <c r="AD13" s="47" t="n"/>
      <c r="AE13" s="47" t="n"/>
      <c r="AF13" s="47" t="n"/>
      <c r="AG13" s="48">
        <f>SUMPRODUCT(COUNTIF(B13:AF13,'Schichten'!$A$5:$A$11)*'Schichten'!$F$5:$F$11)</f>
        <v/>
      </c>
      <c r="AH13" s="49">
        <f>COUNTIF(B13:AF13,"F")</f>
        <v/>
      </c>
      <c r="AI13" s="49">
        <f>COUNTIF(B13:AF13,"S")</f>
        <v/>
      </c>
      <c r="AJ13" s="49">
        <f>COUNTIF(B13:AF13,"N")</f>
        <v/>
      </c>
      <c r="AK13" s="49">
        <f>COUNTIF(B13:AF13,"U")</f>
        <v/>
      </c>
      <c r="AL13" s="49">
        <f>COUNTIF(B13:AF13,"K")</f>
        <v/>
      </c>
    </row>
    <row r="14" ht="20" customHeight="1">
      <c r="A14" s="46" t="n"/>
      <c r="B14" s="47" t="n"/>
      <c r="C14" s="47" t="n"/>
      <c r="D14" s="47" t="n"/>
      <c r="E14" s="47" t="n"/>
      <c r="F14" s="47" t="n"/>
      <c r="G14" s="47" t="n"/>
      <c r="H14" s="47" t="n"/>
      <c r="I14" s="47" t="n"/>
      <c r="J14" s="47" t="n"/>
      <c r="K14" s="47" t="n"/>
      <c r="L14" s="47" t="n"/>
      <c r="M14" s="47" t="n"/>
      <c r="N14" s="47" t="n"/>
      <c r="O14" s="47" t="n"/>
      <c r="P14" s="47" t="n"/>
      <c r="Q14" s="47" t="n"/>
      <c r="R14" s="47" t="n"/>
      <c r="S14" s="47" t="n"/>
      <c r="T14" s="47" t="n"/>
      <c r="U14" s="47" t="n"/>
      <c r="V14" s="47" t="n"/>
      <c r="W14" s="47" t="n"/>
      <c r="X14" s="47" t="n"/>
      <c r="Y14" s="47" t="n"/>
      <c r="Z14" s="47" t="n"/>
      <c r="AA14" s="47" t="n"/>
      <c r="AB14" s="47" t="n"/>
      <c r="AC14" s="47" t="n"/>
      <c r="AD14" s="47" t="n"/>
      <c r="AE14" s="47" t="n"/>
      <c r="AF14" s="47" t="n"/>
      <c r="AG14" s="48">
        <f>SUMPRODUCT(COUNTIF(B14:AF14,'Schichten'!$A$5:$A$11)*'Schichten'!$F$5:$F$11)</f>
        <v/>
      </c>
      <c r="AH14" s="49">
        <f>COUNTIF(B14:AF14,"F")</f>
        <v/>
      </c>
      <c r="AI14" s="49">
        <f>COUNTIF(B14:AF14,"S")</f>
        <v/>
      </c>
      <c r="AJ14" s="49">
        <f>COUNTIF(B14:AF14,"N")</f>
        <v/>
      </c>
      <c r="AK14" s="49">
        <f>COUNTIF(B14:AF14,"U")</f>
        <v/>
      </c>
      <c r="AL14" s="49">
        <f>COUNTIF(B14:AF14,"K")</f>
        <v/>
      </c>
    </row>
    <row r="15" ht="20" customHeight="1">
      <c r="A15" s="46" t="n"/>
      <c r="B15" s="47" t="n"/>
      <c r="C15" s="47" t="n"/>
      <c r="D15" s="47" t="n"/>
      <c r="E15" s="47" t="n"/>
      <c r="F15" s="47" t="n"/>
      <c r="G15" s="47" t="n"/>
      <c r="H15" s="47" t="n"/>
      <c r="I15" s="47" t="n"/>
      <c r="J15" s="47" t="n"/>
      <c r="K15" s="47" t="n"/>
      <c r="L15" s="47" t="n"/>
      <c r="M15" s="47" t="n"/>
      <c r="N15" s="47" t="n"/>
      <c r="O15" s="47" t="n"/>
      <c r="P15" s="47" t="n"/>
      <c r="Q15" s="47" t="n"/>
      <c r="R15" s="47" t="n"/>
      <c r="S15" s="47" t="n"/>
      <c r="T15" s="47" t="n"/>
      <c r="U15" s="47" t="n"/>
      <c r="V15" s="47" t="n"/>
      <c r="W15" s="47" t="n"/>
      <c r="X15" s="47" t="n"/>
      <c r="Y15" s="47" t="n"/>
      <c r="Z15" s="47" t="n"/>
      <c r="AA15" s="47" t="n"/>
      <c r="AB15" s="47" t="n"/>
      <c r="AC15" s="47" t="n"/>
      <c r="AD15" s="47" t="n"/>
      <c r="AE15" s="47" t="n"/>
      <c r="AF15" s="47" t="n"/>
      <c r="AG15" s="48">
        <f>SUMPRODUCT(COUNTIF(B15:AF15,'Schichten'!$A$5:$A$11)*'Schichten'!$F$5:$F$11)</f>
        <v/>
      </c>
      <c r="AH15" s="49">
        <f>COUNTIF(B15:AF15,"F")</f>
        <v/>
      </c>
      <c r="AI15" s="49">
        <f>COUNTIF(B15:AF15,"S")</f>
        <v/>
      </c>
      <c r="AJ15" s="49">
        <f>COUNTIF(B15:AF15,"N")</f>
        <v/>
      </c>
      <c r="AK15" s="49">
        <f>COUNTIF(B15:AF15,"U")</f>
        <v/>
      </c>
      <c r="AL15" s="49">
        <f>COUNTIF(B15:AF15,"K")</f>
        <v/>
      </c>
    </row>
    <row r="16" ht="20" customHeight="1">
      <c r="A16" s="46" t="n"/>
      <c r="B16" s="47" t="n"/>
      <c r="C16" s="47" t="n"/>
      <c r="D16" s="47" t="n"/>
      <c r="E16" s="47" t="n"/>
      <c r="F16" s="47" t="n"/>
      <c r="G16" s="47" t="n"/>
      <c r="H16" s="47" t="n"/>
      <c r="I16" s="47" t="n"/>
      <c r="J16" s="47" t="n"/>
      <c r="K16" s="47" t="n"/>
      <c r="L16" s="47" t="n"/>
      <c r="M16" s="47" t="n"/>
      <c r="N16" s="47" t="n"/>
      <c r="O16" s="47" t="n"/>
      <c r="P16" s="47" t="n"/>
      <c r="Q16" s="47" t="n"/>
      <c r="R16" s="47" t="n"/>
      <c r="S16" s="47" t="n"/>
      <c r="T16" s="47" t="n"/>
      <c r="U16" s="47" t="n"/>
      <c r="V16" s="47" t="n"/>
      <c r="W16" s="47" t="n"/>
      <c r="X16" s="47" t="n"/>
      <c r="Y16" s="47" t="n"/>
      <c r="Z16" s="47" t="n"/>
      <c r="AA16" s="47" t="n"/>
      <c r="AB16" s="47" t="n"/>
      <c r="AC16" s="47" t="n"/>
      <c r="AD16" s="47" t="n"/>
      <c r="AE16" s="47" t="n"/>
      <c r="AF16" s="47" t="n"/>
      <c r="AG16" s="48">
        <f>SUMPRODUCT(COUNTIF(B16:AF16,'Schichten'!$A$5:$A$11)*'Schichten'!$F$5:$F$11)</f>
        <v/>
      </c>
      <c r="AH16" s="49">
        <f>COUNTIF(B16:AF16,"F")</f>
        <v/>
      </c>
      <c r="AI16" s="49">
        <f>COUNTIF(B16:AF16,"S")</f>
        <v/>
      </c>
      <c r="AJ16" s="49">
        <f>COUNTIF(B16:AF16,"N")</f>
        <v/>
      </c>
      <c r="AK16" s="49">
        <f>COUNTIF(B16:AF16,"U")</f>
        <v/>
      </c>
      <c r="AL16" s="49">
        <f>COUNTIF(B16:AF16,"K")</f>
        <v/>
      </c>
    </row>
    <row r="17" ht="20" customHeight="1">
      <c r="A17" s="46" t="n"/>
      <c r="B17" s="47" t="n"/>
      <c r="C17" s="47" t="n"/>
      <c r="D17" s="47" t="n"/>
      <c r="E17" s="47" t="n"/>
      <c r="F17" s="47" t="n"/>
      <c r="G17" s="47" t="n"/>
      <c r="H17" s="47" t="n"/>
      <c r="I17" s="47" t="n"/>
      <c r="J17" s="47" t="n"/>
      <c r="K17" s="47" t="n"/>
      <c r="L17" s="47" t="n"/>
      <c r="M17" s="47" t="n"/>
      <c r="N17" s="47" t="n"/>
      <c r="O17" s="47" t="n"/>
      <c r="P17" s="47" t="n"/>
      <c r="Q17" s="47" t="n"/>
      <c r="R17" s="47" t="n"/>
      <c r="S17" s="47" t="n"/>
      <c r="T17" s="47" t="n"/>
      <c r="U17" s="47" t="n"/>
      <c r="V17" s="47" t="n"/>
      <c r="W17" s="47" t="n"/>
      <c r="X17" s="47" t="n"/>
      <c r="Y17" s="47" t="n"/>
      <c r="Z17" s="47" t="n"/>
      <c r="AA17" s="47" t="n"/>
      <c r="AB17" s="47" t="n"/>
      <c r="AC17" s="47" t="n"/>
      <c r="AD17" s="47" t="n"/>
      <c r="AE17" s="47" t="n"/>
      <c r="AF17" s="47" t="n"/>
      <c r="AG17" s="48">
        <f>SUMPRODUCT(COUNTIF(B17:AF17,'Schichten'!$A$5:$A$11)*'Schichten'!$F$5:$F$11)</f>
        <v/>
      </c>
      <c r="AH17" s="49">
        <f>COUNTIF(B17:AF17,"F")</f>
        <v/>
      </c>
      <c r="AI17" s="49">
        <f>COUNTIF(B17:AF17,"S")</f>
        <v/>
      </c>
      <c r="AJ17" s="49">
        <f>COUNTIF(B17:AF17,"N")</f>
        <v/>
      </c>
      <c r="AK17" s="49">
        <f>COUNTIF(B17:AF17,"U")</f>
        <v/>
      </c>
      <c r="AL17" s="49">
        <f>COUNTIF(B17:AF17,"K")</f>
        <v/>
      </c>
    </row>
    <row r="18" ht="20" customHeight="1">
      <c r="A18" s="46" t="n"/>
      <c r="B18" s="47" t="n"/>
      <c r="C18" s="47" t="n"/>
      <c r="D18" s="47" t="n"/>
      <c r="E18" s="47" t="n"/>
      <c r="F18" s="47" t="n"/>
      <c r="G18" s="47" t="n"/>
      <c r="H18" s="47" t="n"/>
      <c r="I18" s="47" t="n"/>
      <c r="J18" s="47" t="n"/>
      <c r="K18" s="47" t="n"/>
      <c r="L18" s="47" t="n"/>
      <c r="M18" s="47" t="n"/>
      <c r="N18" s="47" t="n"/>
      <c r="O18" s="47" t="n"/>
      <c r="P18" s="47" t="n"/>
      <c r="Q18" s="47" t="n"/>
      <c r="R18" s="47" t="n"/>
      <c r="S18" s="47" t="n"/>
      <c r="T18" s="47" t="n"/>
      <c r="U18" s="47" t="n"/>
      <c r="V18" s="47" t="n"/>
      <c r="W18" s="47" t="n"/>
      <c r="X18" s="47" t="n"/>
      <c r="Y18" s="47" t="n"/>
      <c r="Z18" s="47" t="n"/>
      <c r="AA18" s="47" t="n"/>
      <c r="AB18" s="47" t="n"/>
      <c r="AC18" s="47" t="n"/>
      <c r="AD18" s="47" t="n"/>
      <c r="AE18" s="47" t="n"/>
      <c r="AF18" s="47" t="n"/>
      <c r="AG18" s="48">
        <f>SUMPRODUCT(COUNTIF(B18:AF18,'Schichten'!$A$5:$A$11)*'Schichten'!$F$5:$F$11)</f>
        <v/>
      </c>
      <c r="AH18" s="49">
        <f>COUNTIF(B18:AF18,"F")</f>
        <v/>
      </c>
      <c r="AI18" s="49">
        <f>COUNTIF(B18:AF18,"S")</f>
        <v/>
      </c>
      <c r="AJ18" s="49">
        <f>COUNTIF(B18:AF18,"N")</f>
        <v/>
      </c>
      <c r="AK18" s="49">
        <f>COUNTIF(B18:AF18,"U")</f>
        <v/>
      </c>
      <c r="AL18" s="49">
        <f>COUNTIF(B18:AF18,"K")</f>
        <v/>
      </c>
    </row>
    <row r="19" ht="20" customHeight="1">
      <c r="A19" s="46" t="n"/>
      <c r="B19" s="47" t="n"/>
      <c r="C19" s="47" t="n"/>
      <c r="D19" s="47" t="n"/>
      <c r="E19" s="47" t="n"/>
      <c r="F19" s="47" t="n"/>
      <c r="G19" s="47" t="n"/>
      <c r="H19" s="47" t="n"/>
      <c r="I19" s="47" t="n"/>
      <c r="J19" s="47" t="n"/>
      <c r="K19" s="47" t="n"/>
      <c r="L19" s="47" t="n"/>
      <c r="M19" s="47" t="n"/>
      <c r="N19" s="47" t="n"/>
      <c r="O19" s="47" t="n"/>
      <c r="P19" s="47" t="n"/>
      <c r="Q19" s="47" t="n"/>
      <c r="R19" s="47" t="n"/>
      <c r="S19" s="47" t="n"/>
      <c r="T19" s="47" t="n"/>
      <c r="U19" s="47" t="n"/>
      <c r="V19" s="47" t="n"/>
      <c r="W19" s="47" t="n"/>
      <c r="X19" s="47" t="n"/>
      <c r="Y19" s="47" t="n"/>
      <c r="Z19" s="47" t="n"/>
      <c r="AA19" s="47" t="n"/>
      <c r="AB19" s="47" t="n"/>
      <c r="AC19" s="47" t="n"/>
      <c r="AD19" s="47" t="n"/>
      <c r="AE19" s="47" t="n"/>
      <c r="AF19" s="47" t="n"/>
      <c r="AG19" s="48">
        <f>SUMPRODUCT(COUNTIF(B19:AF19,'Schichten'!$A$5:$A$11)*'Schichten'!$F$5:$F$11)</f>
        <v/>
      </c>
      <c r="AH19" s="49">
        <f>COUNTIF(B19:AF19,"F")</f>
        <v/>
      </c>
      <c r="AI19" s="49">
        <f>COUNTIF(B19:AF19,"S")</f>
        <v/>
      </c>
      <c r="AJ19" s="49">
        <f>COUNTIF(B19:AF19,"N")</f>
        <v/>
      </c>
      <c r="AK19" s="49">
        <f>COUNTIF(B19:AF19,"U")</f>
        <v/>
      </c>
      <c r="AL19" s="49">
        <f>COUNTIF(B19:AF19,"K")</f>
        <v/>
      </c>
    </row>
    <row r="20" ht="20" customHeight="1">
      <c r="A20" s="46" t="n"/>
      <c r="B20" s="47" t="n"/>
      <c r="C20" s="47" t="n"/>
      <c r="D20" s="47" t="n"/>
      <c r="E20" s="47" t="n"/>
      <c r="F20" s="47" t="n"/>
      <c r="G20" s="47" t="n"/>
      <c r="H20" s="47" t="n"/>
      <c r="I20" s="47" t="n"/>
      <c r="J20" s="47" t="n"/>
      <c r="K20" s="47" t="n"/>
      <c r="L20" s="47" t="n"/>
      <c r="M20" s="47" t="n"/>
      <c r="N20" s="47" t="n"/>
      <c r="O20" s="47" t="n"/>
      <c r="P20" s="47" t="n"/>
      <c r="Q20" s="47" t="n"/>
      <c r="R20" s="47" t="n"/>
      <c r="S20" s="47" t="n"/>
      <c r="T20" s="47" t="n"/>
      <c r="U20" s="47" t="n"/>
      <c r="V20" s="47" t="n"/>
      <c r="W20" s="47" t="n"/>
      <c r="X20" s="47" t="n"/>
      <c r="Y20" s="47" t="n"/>
      <c r="Z20" s="47" t="n"/>
      <c r="AA20" s="47" t="n"/>
      <c r="AB20" s="47" t="n"/>
      <c r="AC20" s="47" t="n"/>
      <c r="AD20" s="47" t="n"/>
      <c r="AE20" s="47" t="n"/>
      <c r="AF20" s="47" t="n"/>
      <c r="AG20" s="48">
        <f>SUMPRODUCT(COUNTIF(B20:AF20,'Schichten'!$A$5:$A$11)*'Schichten'!$F$5:$F$11)</f>
        <v/>
      </c>
      <c r="AH20" s="49">
        <f>COUNTIF(B20:AF20,"F")</f>
        <v/>
      </c>
      <c r="AI20" s="49">
        <f>COUNTIF(B20:AF20,"S")</f>
        <v/>
      </c>
      <c r="AJ20" s="49">
        <f>COUNTIF(B20:AF20,"N")</f>
        <v/>
      </c>
      <c r="AK20" s="49">
        <f>COUNTIF(B20:AF20,"U")</f>
        <v/>
      </c>
      <c r="AL20" s="49">
        <f>COUNTIF(B20:AF20,"K")</f>
        <v/>
      </c>
    </row>
    <row r="21" ht="20" customHeight="1">
      <c r="A21" s="46" t="n"/>
      <c r="B21" s="47" t="n"/>
      <c r="C21" s="47" t="n"/>
      <c r="D21" s="47" t="n"/>
      <c r="E21" s="47" t="n"/>
      <c r="F21" s="47" t="n"/>
      <c r="G21" s="47" t="n"/>
      <c r="H21" s="47" t="n"/>
      <c r="I21" s="47" t="n"/>
      <c r="J21" s="47" t="n"/>
      <c r="K21" s="47" t="n"/>
      <c r="L21" s="47" t="n"/>
      <c r="M21" s="47" t="n"/>
      <c r="N21" s="47" t="n"/>
      <c r="O21" s="47" t="n"/>
      <c r="P21" s="47" t="n"/>
      <c r="Q21" s="47" t="n"/>
      <c r="R21" s="47" t="n"/>
      <c r="S21" s="47" t="n"/>
      <c r="T21" s="47" t="n"/>
      <c r="U21" s="47" t="n"/>
      <c r="V21" s="47" t="n"/>
      <c r="W21" s="47" t="n"/>
      <c r="X21" s="47" t="n"/>
      <c r="Y21" s="47" t="n"/>
      <c r="Z21" s="47" t="n"/>
      <c r="AA21" s="47" t="n"/>
      <c r="AB21" s="47" t="n"/>
      <c r="AC21" s="47" t="n"/>
      <c r="AD21" s="47" t="n"/>
      <c r="AE21" s="47" t="n"/>
      <c r="AF21" s="47" t="n"/>
      <c r="AG21" s="48">
        <f>SUMPRODUCT(COUNTIF(B21:AF21,'Schichten'!$A$5:$A$11)*'Schichten'!$F$5:$F$11)</f>
        <v/>
      </c>
      <c r="AH21" s="49">
        <f>COUNTIF(B21:AF21,"F")</f>
        <v/>
      </c>
      <c r="AI21" s="49">
        <f>COUNTIF(B21:AF21,"S")</f>
        <v/>
      </c>
      <c r="AJ21" s="49">
        <f>COUNTIF(B21:AF21,"N")</f>
        <v/>
      </c>
      <c r="AK21" s="49">
        <f>COUNTIF(B21:AF21,"U")</f>
        <v/>
      </c>
      <c r="AL21" s="49">
        <f>COUNTIF(B21:AF21,"K")</f>
        <v/>
      </c>
    </row>
    <row r="23">
      <c r="A23" s="29" t="inlineStr">
        <is>
          <t>Legende: F Früh · S Spät · N Nacht · T Tag · U Urlaub · K Krank · X Frei – Zeiten im Blatt „Schichten“. Grau = Tag gibt es in diesem Monat nicht, orange = Wochenende.</t>
        </is>
      </c>
    </row>
  </sheetData>
  <mergeCells count="12">
    <mergeCell ref="A5:A6"/>
    <mergeCell ref="AG5:AG6"/>
    <mergeCell ref="B3:D3"/>
    <mergeCell ref="AH5:AH6"/>
    <mergeCell ref="AI5:AI6"/>
    <mergeCell ref="AJ5:AJ6"/>
    <mergeCell ref="R3:T3"/>
    <mergeCell ref="AK5:AK6"/>
    <mergeCell ref="U3:AB3"/>
    <mergeCell ref="AL5:AL6"/>
    <mergeCell ref="E3:G3"/>
    <mergeCell ref="H3:I3"/>
  </mergeCells>
  <conditionalFormatting sqref="B7:AF21">
    <cfRule type="cellIs" priority="1" operator="equal" dxfId="1">
      <formula>"F"</formula>
    </cfRule>
    <cfRule type="cellIs" priority="2" operator="equal" dxfId="2">
      <formula>"S"</formula>
    </cfRule>
    <cfRule type="cellIs" priority="3" operator="equal" dxfId="3">
      <formula>"N"</formula>
    </cfRule>
    <cfRule type="cellIs" priority="4" operator="equal" dxfId="4">
      <formula>"T"</formula>
    </cfRule>
    <cfRule type="cellIs" priority="5" operator="equal" dxfId="5">
      <formula>"U"</formula>
    </cfRule>
    <cfRule type="cellIs" priority="6" operator="equal" dxfId="6">
      <formula>"K"</formula>
    </cfRule>
    <cfRule type="cellIs" priority="7" operator="equal" dxfId="7">
      <formula>"X"</formula>
    </cfRule>
  </conditionalFormatting>
  <conditionalFormatting sqref="B6:AF21">
    <cfRule type="expression" priority="8" dxfId="8">
      <formula>B$5=""</formula>
    </cfRule>
    <cfRule type="expression" priority="9" dxfId="9">
      <formula>WEEKDAY(B$5,2)&gt;5</formula>
    </cfRule>
  </conditionalFormatting>
  <dataValidations count="2">
    <dataValidation sqref="H3" showDropDown="0" showInputMessage="0" showErrorMessage="0" allowBlank="0" type="whole" operator="between">
      <formula1>1</formula1>
      <formula2>12</formula2>
    </dataValidation>
    <dataValidation sqref="B7 B8 B9 B10 B11 B12 B13 B14 B15 B16 B17 B18 B19 B20 B21 C7 C8 C9 C10 C11 C12 C13 C14 C15 C16 C17 C18 C19 C20 C21 D7 D8 D9 D10 D11 D12 D13 D14 D15 D16 D17 D18 D19 D20 D21 E7 E8 E9 E10 E11 E12 E13 E14 E15 E16 E17 E18 E19 E20 E21 F7 F8 F9 F10 F11 F12 F13 F14 F15 F16 F17 F18 F19 F20 F21 G7 G8 G9 G10 G11 G12 G13 G14 G15 G16 G17 G18 G19 G20 G21 H7 H8 H9 H10 H11 H12 H13 H14 H15 H16 H17 H18 H19 H20 H21 I7 I8 I9 I10 I11 I12 I13 I14 I15 I16 I17 I18 I19 I20 I21 J7 J8 J9 J10 J11 J12 J13 J14 J15 J16 J17 J18 J19 J20 J21 K7 K8 K9 K10 K11 K12 K13 K14 K15 K16 K17 K18 K19 K20 K21 L7 L8 L9 L10 L11 L12 L13 L14 L15 L16 L17 L18 L19 L20 L21 M7 M8 M9 M10 M11 M12 M13 M14 M15 M16 M17 M18 M19 M20 M21 N7 N8 N9 N10 N11 N12 N13 N14 N15 N16 N17 N18 N19 N20 N21 O7 O8 O9 O10 O11 O12 O13 O14 O15 O16 O17 O18 O19 O20 O21 P7 P8 P9 P10 P11 P12 P13 P14 P15 P16 P17 P18 P19 P20 P21 Q7 Q8 Q9 Q10 Q11 Q12 Q13 Q14 Q15 Q16 Q17 Q18 Q19 Q20 Q21 R7 R8 R9 R10 R11 R12 R13 R14 R15 R16 R17 R18 R19 R20 R21 S7 S8 S9 S10 S11 S12 S13 S14 S15 S16 S17 S18 S19 S20 S21 T7 T8 T9 T10 T11 T12 T13 T14 T15 T16 T17 T18 T19 T20 T21 U7 U8 U9 U10 U11 U12 U13 U14 U15 U16 U17 U18 U19 U20 U21 V7 V8 V9 V10 V11 V12 V13 V14 V15 V16 V17 V18 V19 V20 V21 W7 W8 W9 W10 W11 W12 W13 W14 W15 W16 W17 W18 W19 W20 W21 X7 X8 X9 X10 X11 X12 X13 X14 X15 X16 X17 X18 X19 X20 X21 Y7 Y8 Y9 Y10 Y11 Y12 Y13 Y14 Y15 Y16 Y17 Y18 Y19 Y20 Y21 Z7 Z8 Z9 Z10 Z11 Z12 Z13 Z14 Z15 Z16 Z17 Z18 Z19 Z20 Z21 AA7 AA8 AA9 AA10 AA11 AA12 AA13 AA14 AA15 AA16 AA17 AA18 AA19 AA20 AA21 AB7 AB8 AB9 AB10 AB11 AB12 AB13 AB14 AB15 AB16 AB17 AB18 AB19 AB20 AB21 AC7 AC8 AC9 AC10 AC11 AC12 AC13 AC14 AC15 AC16 AC17 AC18 AC19 AC20 AC21 AD7 AD8 AD9 AD10 AD11 AD12 AD13 AD14 AD15 AD16 AD17 AD18 AD19 AD20 AD21 AE7 AE8 AE9 AE10 AE11 AE12 AE13 AE14 AE15 AE16 AE17 AE18 AE19 AE20 AE21 AF7 AF8 AF9 AF10 AF11 AF12 AF13 AF14 AF15 AF16 AF17 AF18 AF19 AF20 AF21" showDropDown="0" showInputMessage="0" showErrorMessage="0" allowBlank="1" promptTitle="Kürzel" prompt="F Früh · S Spät · N Nacht · T Tag · U Urlaub · K Krank · X Frei" type="list">
      <formula1>='Schichten'!$A$5:$A$11</formula1>
    </dataValidation>
  </dataValidations>
  <pageMargins left="0.4" right="0.4" top="0.5" bottom="0.5" header="0.5" footer="0.5"/>
  <pageSetup orientation="landscape" paperSize="9" fitToHeight="1" fitToWidth="1"/>
  <headerFooter>
    <oddHeader/>
    <oddFooter>&amp;Rstundenplan-ersteller.de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stundenplan-ersteller.de</dc:creator>
  <dc:title xmlns:dc="http://purl.org/dc/elements/1.1/">Dienstplan Vorlage</dc:title>
  <dcterms:created xmlns:dcterms="http://purl.org/dc/terms/" xmlns:xsi="http://www.w3.org/2001/XMLSchema-instance" xsi:type="dcterms:W3CDTF">2026-10-26T03:08:49Z</dcterms:created>
  <dcterms:modified xmlns:dcterms="http://purl.org/dc/terms/" xmlns:xsi="http://www.w3.org/2001/XMLSchema-instance" xsi:type="dcterms:W3CDTF">2026-10-26T03:08:49Z</dcterms:modified>
</cp:coreProperties>
</file>