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üfungen" sheetId="1" state="visible" r:id="rId1"/>
    <sheet xmlns:r="http://schemas.openxmlformats.org/officeDocument/2006/relationships" name="Lernplan" sheetId="2" state="visible" r:id="rId2"/>
    <sheet xmlns:r="http://schemas.openxmlformats.org/officeDocument/2006/relationships" name="Themen" sheetId="3" state="visible" r:id="rId3"/>
  </sheets>
  <definedNames>
    <definedName name="_xlnm.Print_Area" localSheetId="0">'Prüfungen'!$A$1:$I$18</definedName>
    <definedName name="_xlnm.Print_Titles" localSheetId="1">'Lernplan'!$5:$5</definedName>
    <definedName name="_xlnm.Print_Area" localSheetId="1">'Lernplan'!$A$1:$G$89</definedName>
    <definedName name="_xlnm._FilterDatabase" localSheetId="2" hidden="1">'Themen'!$A$4:$D$204</definedName>
    <definedName name="_xlnm.Print_Area" localSheetId="2">'Themen'!$A$1:$D$60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;[Red]-0"/>
    <numFmt numFmtId="166" formatCode="[$-407]ddd"/>
  </numFmts>
  <fonts count="13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40916C"/>
      <sz val="22"/>
    </font>
    <font>
      <name val="Arial"/>
      <i val="1"/>
      <color rgb="007A8292"/>
      <sz val="9"/>
    </font>
    <font>
      <name val="Arial"/>
      <b val="1"/>
      <color rgb="00FFFFFF"/>
      <sz val="9"/>
    </font>
    <font>
      <name val="Arial"/>
      <b val="1"/>
      <color rgb="001F2430"/>
      <sz val="10"/>
    </font>
    <font>
      <name val="Arial"/>
      <color rgb="001F2430"/>
      <sz val="10"/>
    </font>
    <font>
      <name val="Arial"/>
      <i val="1"/>
      <color rgb="007A8292"/>
      <sz val="8"/>
    </font>
    <font>
      <name val="Arial"/>
      <color rgb="001F2430"/>
      <sz val="9"/>
    </font>
    <font>
      <name val="Arial"/>
      <b val="1"/>
      <color rgb="001F2430"/>
      <sz val="9"/>
    </font>
    <font>
      <name val="Arial"/>
      <b val="1"/>
      <color rgb="007A8292"/>
      <sz val="9"/>
    </font>
    <font>
      <name val="Arial"/>
      <b val="1"/>
      <color rgb="00C0392B"/>
      <sz val="9"/>
    </font>
    <font>
      <name val="Arial"/>
      <color rgb="00B0B5C0"/>
      <sz val="9"/>
    </font>
  </fonts>
  <fills count="4">
    <fill>
      <patternFill/>
    </fill>
    <fill>
      <patternFill patternType="gray125"/>
    </fill>
    <fill>
      <patternFill patternType="solid">
        <fgColor rgb="0040916C"/>
      </patternFill>
    </fill>
    <fill>
      <patternFill patternType="solid">
        <fgColor rgb="00FFF8D6"/>
      </patternFill>
    </fill>
  </fills>
  <borders count="6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  <border>
      <left/>
      <right/>
      <top style="thin">
        <color rgb="00D5DAE3"/>
      </top>
      <bottom/>
      <diagonal/>
    </border>
    <border>
      <left/>
      <right style="thin">
        <color rgb="00D5DAE3"/>
      </right>
      <top style="thin">
        <color rgb="00D5DAE3"/>
      </top>
      <bottom/>
      <diagonal/>
    </border>
    <border>
      <left/>
      <right style="thin">
        <color rgb="00D5DAE3"/>
      </right>
      <top style="thin">
        <color rgb="00D5DAE3"/>
      </top>
      <bottom style="thin">
        <color rgb="00D5DAE3"/>
      </bottom>
      <diagonal/>
    </border>
    <border>
      <left style="thin">
        <color rgb="00D5DAE3"/>
      </left>
      <right style="thin">
        <color rgb="00D5DAE3"/>
      </right>
      <top style="medium">
        <color rgb="0040916C"/>
      </top>
      <bottom style="thin">
        <color rgb="00D5DAE3"/>
      </bottom>
    </border>
  </borders>
  <cellStyleXfs count="1">
    <xf numFmtId="0" fontId="1" fillId="0" borderId="0"/>
  </cellStyleXfs>
  <cellXfs count="3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/>
    </xf>
    <xf numFmtId="164" fontId="6" fillId="3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9" fontId="6" fillId="0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1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164" fontId="9" fillId="0" borderId="5" applyAlignment="1" pivotButton="0" quotePrefix="0" xfId="0">
      <alignment horizontal="center" vertical="center" wrapText="1"/>
    </xf>
    <xf numFmtId="166" fontId="8" fillId="0" borderId="5" applyAlignment="1" pivotButton="0" quotePrefix="0" xfId="0">
      <alignment horizontal="center" vertical="center" wrapText="1"/>
    </xf>
    <xf numFmtId="0" fontId="8" fillId="3" borderId="5" applyAlignment="1" pivotButton="0" quotePrefix="0" xfId="0">
      <alignment horizontal="left" vertical="center"/>
    </xf>
    <xf numFmtId="0" fontId="8" fillId="0" borderId="5" applyAlignment="1" pivotButton="0" quotePrefix="0" xfId="0">
      <alignment horizontal="left" vertical="center"/>
    </xf>
    <xf numFmtId="1" fontId="8" fillId="0" borderId="5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center" wrapText="1"/>
    </xf>
    <xf numFmtId="0" fontId="11" fillId="0" borderId="5" applyAlignment="1" pivotButton="0" quotePrefix="0" xfId="0">
      <alignment horizontal="center" vertical="center" wrapText="1"/>
    </xf>
    <xf numFmtId="164" fontId="12" fillId="0" borderId="1" applyAlignment="1" pivotButton="0" quotePrefix="0" xfId="0">
      <alignment horizontal="center" vertical="center" wrapText="1"/>
    </xf>
    <xf numFmtId="166" fontId="8" fillId="0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/>
    </xf>
    <xf numFmtId="0" fontId="8" fillId="0" borderId="1" applyAlignment="1" pivotButton="0" quotePrefix="0" xfId="0">
      <alignment horizontal="left" vertical="center"/>
    </xf>
    <xf numFmtId="1" fontId="8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164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7">
    <dxf>
      <fill>
        <patternFill patternType="solid">
          <fgColor rgb="00F8C4C4"/>
        </patternFill>
      </fill>
    </dxf>
    <dxf>
      <fill>
        <patternFill patternType="solid">
          <fgColor rgb="00FFE8A3"/>
        </patternFill>
      </fill>
    </dxf>
    <dxf>
      <fill>
        <patternFill patternType="solid">
          <fgColor rgb="00FBD5D1"/>
        </patternFill>
      </fill>
    </dxf>
    <dxf>
      <fill>
        <patternFill patternType="solid">
          <fgColor rgb="00FFF3C4"/>
        </patternFill>
      </fill>
    </dxf>
    <dxf>
      <fill>
        <patternFill patternType="solid">
          <fgColor rgb="00EEF0F3"/>
        </patternFill>
      </fill>
    </dxf>
    <dxf>
      <fill>
        <patternFill patternType="solid">
          <fgColor rgb="00C8E6C9"/>
        </patternFill>
      </fill>
    </dxf>
    <dxf>
      <font>
        <strike val="1"/>
        <color rgb="009AA3B2"/>
      </font>
      <fill>
        <patternFill patternType="solid">
          <fgColor rgb="00EEF7F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9" customWidth="1" min="3" max="3"/>
    <col width="8" customWidth="1" min="4" max="4"/>
    <col width="8" customWidth="1" min="5" max="5"/>
    <col width="12" customWidth="1" min="6" max="6"/>
    <col width="12" customWidth="1" min="7" max="7"/>
    <col width="12" customWidth="1" min="8" max="8"/>
    <col width="7" customWidth="1" min="9" max="9"/>
  </cols>
  <sheetData>
    <row r="1" ht="34" customHeight="1">
      <c r="A1" s="1" t="inlineStr">
        <is>
          <t>Meine Prüfungen</t>
        </is>
      </c>
    </row>
    <row r="2">
      <c r="A2" s="2" t="inlineStr">
        <is>
          <t>Fächer und Prüfungstermine eintragen – Countdown, Themen-Fortschritt und Lernzeit rechnet Excel aus.</t>
        </is>
      </c>
    </row>
    <row r="4" ht="30" customHeight="1">
      <c r="A4" s="3" t="inlineStr">
        <is>
          <t>Fach</t>
        </is>
      </c>
      <c r="B4" s="3" t="inlineStr">
        <is>
          <t>Prüfung am</t>
        </is>
      </c>
      <c r="C4" s="3" t="inlineStr">
        <is>
          <t>Noch Tage</t>
        </is>
      </c>
      <c r="D4" s="3" t="inlineStr">
        <is>
          <t>Themen</t>
        </is>
      </c>
      <c r="E4" s="3" t="inlineStr">
        <is>
          <t>erledigt</t>
        </is>
      </c>
      <c r="F4" s="3" t="inlineStr">
        <is>
          <t>Fortschritt</t>
        </is>
      </c>
      <c r="G4" s="3" t="inlineStr">
        <is>
          <t>Lernzeit geplant (Min.)</t>
        </is>
      </c>
      <c r="H4" s="3" t="inlineStr">
        <is>
          <t>Lernzeit erledigt (Min.)</t>
        </is>
      </c>
      <c r="I4" s="3" t="inlineStr">
        <is>
          <t>Note</t>
        </is>
      </c>
    </row>
    <row r="5" ht="20" customHeight="1">
      <c r="A5" s="4" t="inlineStr">
        <is>
          <t>Mathe</t>
        </is>
      </c>
      <c r="B5" s="5">
        <f>DATE(2027,3,15)</f>
        <v/>
      </c>
      <c r="C5" s="6">
        <f>IF(B5="","",B5-TODAY())</f>
        <v/>
      </c>
      <c r="D5" s="7">
        <f>IF(A5="","",COUNTIF(Themen!$A$5:$A$204,A5))</f>
        <v/>
      </c>
      <c r="E5" s="7">
        <f>IF(A5="","",COUNTIFS(Themen!$A$5:$A$204,A5,Themen!$C$5:$C$204,"✓"))</f>
        <v/>
      </c>
      <c r="F5" s="8">
        <f>IF(OR(A5="",N(D5)=0),"",E5/D5)</f>
        <v/>
      </c>
      <c r="G5" s="7">
        <f>IF(A5="","",SUMIF(Lernplan!$C$6:$C$89,A5,Lernplan!$E$6:$E$89))</f>
        <v/>
      </c>
      <c r="H5" s="7">
        <f>IF(A5="","",SUMIFS(Lernplan!$E$6:$E$89,Lernplan!$C$6:$C$89,A5,Lernplan!$F$6:$F$89,"✓"))</f>
        <v/>
      </c>
      <c r="I5" s="9" t="n"/>
    </row>
    <row r="6" ht="20" customHeight="1">
      <c r="A6" s="4" t="inlineStr">
        <is>
          <t>Deutsch</t>
        </is>
      </c>
      <c r="B6" s="5">
        <f>DATE(2027,3,18)</f>
        <v/>
      </c>
      <c r="C6" s="6">
        <f>IF(B6="","",B6-TODAY())</f>
        <v/>
      </c>
      <c r="D6" s="7">
        <f>IF(A6="","",COUNTIF(Themen!$A$5:$A$204,A6))</f>
        <v/>
      </c>
      <c r="E6" s="7">
        <f>IF(A6="","",COUNTIFS(Themen!$A$5:$A$204,A6,Themen!$C$5:$C$204,"✓"))</f>
        <v/>
      </c>
      <c r="F6" s="8">
        <f>IF(OR(A6="",N(D6)=0),"",E6/D6)</f>
        <v/>
      </c>
      <c r="G6" s="7">
        <f>IF(A6="","",SUMIF(Lernplan!$C$6:$C$89,A6,Lernplan!$E$6:$E$89))</f>
        <v/>
      </c>
      <c r="H6" s="7">
        <f>IF(A6="","",SUMIFS(Lernplan!$E$6:$E$89,Lernplan!$C$6:$C$89,A6,Lernplan!$F$6:$F$89,"✓"))</f>
        <v/>
      </c>
      <c r="I6" s="9" t="n"/>
    </row>
    <row r="7" ht="20" customHeight="1">
      <c r="A7" s="4" t="inlineStr">
        <is>
          <t>Englisch</t>
        </is>
      </c>
      <c r="B7" s="5">
        <f>DATE(2027,3,22)</f>
        <v/>
      </c>
      <c r="C7" s="6">
        <f>IF(B7="","",B7-TODAY())</f>
        <v/>
      </c>
      <c r="D7" s="7">
        <f>IF(A7="","",COUNTIF(Themen!$A$5:$A$204,A7))</f>
        <v/>
      </c>
      <c r="E7" s="7">
        <f>IF(A7="","",COUNTIFS(Themen!$A$5:$A$204,A7,Themen!$C$5:$C$204,"✓"))</f>
        <v/>
      </c>
      <c r="F7" s="8">
        <f>IF(OR(A7="",N(D7)=0),"",E7/D7)</f>
        <v/>
      </c>
      <c r="G7" s="7">
        <f>IF(A7="","",SUMIF(Lernplan!$C$6:$C$89,A7,Lernplan!$E$6:$E$89))</f>
        <v/>
      </c>
      <c r="H7" s="7">
        <f>IF(A7="","",SUMIFS(Lernplan!$E$6:$E$89,Lernplan!$C$6:$C$89,A7,Lernplan!$F$6:$F$89,"✓"))</f>
        <v/>
      </c>
      <c r="I7" s="9" t="n"/>
    </row>
    <row r="8" ht="20" customHeight="1">
      <c r="A8" s="4" t="inlineStr">
        <is>
          <t>Biologie</t>
        </is>
      </c>
      <c r="B8" s="5">
        <f>DATE(2027,3,25)</f>
        <v/>
      </c>
      <c r="C8" s="6">
        <f>IF(B8="","",B8-TODAY())</f>
        <v/>
      </c>
      <c r="D8" s="7">
        <f>IF(A8="","",COUNTIF(Themen!$A$5:$A$204,A8))</f>
        <v/>
      </c>
      <c r="E8" s="7">
        <f>IF(A8="","",COUNTIFS(Themen!$A$5:$A$204,A8,Themen!$C$5:$C$204,"✓"))</f>
        <v/>
      </c>
      <c r="F8" s="8">
        <f>IF(OR(A8="",N(D8)=0),"",E8/D8)</f>
        <v/>
      </c>
      <c r="G8" s="7">
        <f>IF(A8="","",SUMIF(Lernplan!$C$6:$C$89,A8,Lernplan!$E$6:$E$89))</f>
        <v/>
      </c>
      <c r="H8" s="7">
        <f>IF(A8="","",SUMIFS(Lernplan!$E$6:$E$89,Lernplan!$C$6:$C$89,A8,Lernplan!$F$6:$F$89,"✓"))</f>
        <v/>
      </c>
      <c r="I8" s="9" t="n"/>
    </row>
    <row r="9" ht="20" customHeight="1">
      <c r="A9" s="4" t="n"/>
      <c r="B9" s="5" t="n"/>
      <c r="C9" s="6">
        <f>IF(B9="","",B9-TODAY())</f>
        <v/>
      </c>
      <c r="D9" s="7">
        <f>IF(A9="","",COUNTIF(Themen!$A$5:$A$204,A9))</f>
        <v/>
      </c>
      <c r="E9" s="7">
        <f>IF(A9="","",COUNTIFS(Themen!$A$5:$A$204,A9,Themen!$C$5:$C$204,"✓"))</f>
        <v/>
      </c>
      <c r="F9" s="8">
        <f>IF(OR(A9="",N(D9)=0),"",E9/D9)</f>
        <v/>
      </c>
      <c r="G9" s="7">
        <f>IF(A9="","",SUMIF(Lernplan!$C$6:$C$89,A9,Lernplan!$E$6:$E$89))</f>
        <v/>
      </c>
      <c r="H9" s="7">
        <f>IF(A9="","",SUMIFS(Lernplan!$E$6:$E$89,Lernplan!$C$6:$C$89,A9,Lernplan!$F$6:$F$89,"✓"))</f>
        <v/>
      </c>
      <c r="I9" s="9" t="n"/>
    </row>
    <row r="10" ht="20" customHeight="1">
      <c r="A10" s="4" t="n"/>
      <c r="B10" s="5" t="n"/>
      <c r="C10" s="6">
        <f>IF(B10="","",B10-TODAY())</f>
        <v/>
      </c>
      <c r="D10" s="7">
        <f>IF(A10="","",COUNTIF(Themen!$A$5:$A$204,A10))</f>
        <v/>
      </c>
      <c r="E10" s="7">
        <f>IF(A10="","",COUNTIFS(Themen!$A$5:$A$204,A10,Themen!$C$5:$C$204,"✓"))</f>
        <v/>
      </c>
      <c r="F10" s="8">
        <f>IF(OR(A10="",N(D10)=0),"",E10/D10)</f>
        <v/>
      </c>
      <c r="G10" s="7">
        <f>IF(A10="","",SUMIF(Lernplan!$C$6:$C$89,A10,Lernplan!$E$6:$E$89))</f>
        <v/>
      </c>
      <c r="H10" s="7">
        <f>IF(A10="","",SUMIFS(Lernplan!$E$6:$E$89,Lernplan!$C$6:$C$89,A10,Lernplan!$F$6:$F$89,"✓"))</f>
        <v/>
      </c>
      <c r="I10" s="9" t="n"/>
    </row>
    <row r="11" ht="20" customHeight="1">
      <c r="A11" s="4" t="n"/>
      <c r="B11" s="5" t="n"/>
      <c r="C11" s="6">
        <f>IF(B11="","",B11-TODAY())</f>
        <v/>
      </c>
      <c r="D11" s="7">
        <f>IF(A11="","",COUNTIF(Themen!$A$5:$A$204,A11))</f>
        <v/>
      </c>
      <c r="E11" s="7">
        <f>IF(A11="","",COUNTIFS(Themen!$A$5:$A$204,A11,Themen!$C$5:$C$204,"✓"))</f>
        <v/>
      </c>
      <c r="F11" s="8">
        <f>IF(OR(A11="",N(D11)=0),"",E11/D11)</f>
        <v/>
      </c>
      <c r="G11" s="7">
        <f>IF(A11="","",SUMIF(Lernplan!$C$6:$C$89,A11,Lernplan!$E$6:$E$89))</f>
        <v/>
      </c>
      <c r="H11" s="7">
        <f>IF(A11="","",SUMIFS(Lernplan!$E$6:$E$89,Lernplan!$C$6:$C$89,A11,Lernplan!$F$6:$F$89,"✓"))</f>
        <v/>
      </c>
      <c r="I11" s="9" t="n"/>
    </row>
    <row r="12" ht="20" customHeight="1">
      <c r="A12" s="4" t="n"/>
      <c r="B12" s="5" t="n"/>
      <c r="C12" s="6">
        <f>IF(B12="","",B12-TODAY())</f>
        <v/>
      </c>
      <c r="D12" s="7">
        <f>IF(A12="","",COUNTIF(Themen!$A$5:$A$204,A12))</f>
        <v/>
      </c>
      <c r="E12" s="7">
        <f>IF(A12="","",COUNTIFS(Themen!$A$5:$A$204,A12,Themen!$C$5:$C$204,"✓"))</f>
        <v/>
      </c>
      <c r="F12" s="8">
        <f>IF(OR(A12="",N(D12)=0),"",E12/D12)</f>
        <v/>
      </c>
      <c r="G12" s="7">
        <f>IF(A12="","",SUMIF(Lernplan!$C$6:$C$89,A12,Lernplan!$E$6:$E$89))</f>
        <v/>
      </c>
      <c r="H12" s="7">
        <f>IF(A12="","",SUMIFS(Lernplan!$E$6:$E$89,Lernplan!$C$6:$C$89,A12,Lernplan!$F$6:$F$89,"✓"))</f>
        <v/>
      </c>
      <c r="I12" s="9" t="n"/>
    </row>
    <row r="13" ht="20" customHeight="1">
      <c r="A13" s="4" t="n"/>
      <c r="B13" s="5" t="n"/>
      <c r="C13" s="6">
        <f>IF(B13="","",B13-TODAY())</f>
        <v/>
      </c>
      <c r="D13" s="7">
        <f>IF(A13="","",COUNTIF(Themen!$A$5:$A$204,A13))</f>
        <v/>
      </c>
      <c r="E13" s="7">
        <f>IF(A13="","",COUNTIFS(Themen!$A$5:$A$204,A13,Themen!$C$5:$C$204,"✓"))</f>
        <v/>
      </c>
      <c r="F13" s="8">
        <f>IF(OR(A13="",N(D13)=0),"",E13/D13)</f>
        <v/>
      </c>
      <c r="G13" s="7">
        <f>IF(A13="","",SUMIF(Lernplan!$C$6:$C$89,A13,Lernplan!$E$6:$E$89))</f>
        <v/>
      </c>
      <c r="H13" s="7">
        <f>IF(A13="","",SUMIFS(Lernplan!$E$6:$E$89,Lernplan!$C$6:$C$89,A13,Lernplan!$F$6:$F$89,"✓"))</f>
        <v/>
      </c>
      <c r="I13" s="9" t="n"/>
    </row>
    <row r="14" ht="20" customHeight="1">
      <c r="A14" s="4" t="n"/>
      <c r="B14" s="5" t="n"/>
      <c r="C14" s="6">
        <f>IF(B14="","",B14-TODAY())</f>
        <v/>
      </c>
      <c r="D14" s="7">
        <f>IF(A14="","",COUNTIF(Themen!$A$5:$A$204,A14))</f>
        <v/>
      </c>
      <c r="E14" s="7">
        <f>IF(A14="","",COUNTIFS(Themen!$A$5:$A$204,A14,Themen!$C$5:$C$204,"✓"))</f>
        <v/>
      </c>
      <c r="F14" s="8">
        <f>IF(OR(A14="",N(D14)=0),"",E14/D14)</f>
        <v/>
      </c>
      <c r="G14" s="7">
        <f>IF(A14="","",SUMIF(Lernplan!$C$6:$C$89,A14,Lernplan!$E$6:$E$89))</f>
        <v/>
      </c>
      <c r="H14" s="7">
        <f>IF(A14="","",SUMIFS(Lernplan!$E$6:$E$89,Lernplan!$C$6:$C$89,A14,Lernplan!$F$6:$F$89,"✓"))</f>
        <v/>
      </c>
      <c r="I14" s="9" t="n"/>
    </row>
    <row r="15" ht="20" customHeight="1">
      <c r="A15" s="4" t="n"/>
      <c r="B15" s="5" t="n"/>
      <c r="C15" s="6">
        <f>IF(B15="","",B15-TODAY())</f>
        <v/>
      </c>
      <c r="D15" s="7">
        <f>IF(A15="","",COUNTIF(Themen!$A$5:$A$204,A15))</f>
        <v/>
      </c>
      <c r="E15" s="7">
        <f>IF(A15="","",COUNTIFS(Themen!$A$5:$A$204,A15,Themen!$C$5:$C$204,"✓"))</f>
        <v/>
      </c>
      <c r="F15" s="8">
        <f>IF(OR(A15="",N(D15)=0),"",E15/D15)</f>
        <v/>
      </c>
      <c r="G15" s="7">
        <f>IF(A15="","",SUMIF(Lernplan!$C$6:$C$89,A15,Lernplan!$E$6:$E$89))</f>
        <v/>
      </c>
      <c r="H15" s="7">
        <f>IF(A15="","",SUMIFS(Lernplan!$E$6:$E$89,Lernplan!$C$6:$C$89,A15,Lernplan!$F$6:$F$89,"✓"))</f>
        <v/>
      </c>
      <c r="I15" s="9" t="n"/>
    </row>
    <row r="16" ht="20" customHeight="1">
      <c r="A16" s="4" t="n"/>
      <c r="B16" s="5" t="n"/>
      <c r="C16" s="6">
        <f>IF(B16="","",B16-TODAY())</f>
        <v/>
      </c>
      <c r="D16" s="7">
        <f>IF(A16="","",COUNTIF(Themen!$A$5:$A$204,A16))</f>
        <v/>
      </c>
      <c r="E16" s="7">
        <f>IF(A16="","",COUNTIFS(Themen!$A$5:$A$204,A16,Themen!$C$5:$C$204,"✓"))</f>
        <v/>
      </c>
      <c r="F16" s="8">
        <f>IF(OR(A16="",N(D16)=0),"",E16/D16)</f>
        <v/>
      </c>
      <c r="G16" s="7">
        <f>IF(A16="","",SUMIF(Lernplan!$C$6:$C$89,A16,Lernplan!$E$6:$E$89))</f>
        <v/>
      </c>
      <c r="H16" s="7">
        <f>IF(A16="","",SUMIFS(Lernplan!$E$6:$E$89,Lernplan!$C$6:$C$89,A16,Lernplan!$F$6:$F$89,"✓"))</f>
        <v/>
      </c>
      <c r="I16" s="9" t="n"/>
    </row>
    <row r="18">
      <c r="A18" s="10" t="inlineStr">
        <is>
          <t>Rot = noch höchstens 7 Tage, gelb = höchstens 14 Tage. Themen im Blatt „Themen“ abhaken, Lerneinheiten im Blatt „Lernplan“ planen.</t>
        </is>
      </c>
    </row>
  </sheetData>
  <conditionalFormatting sqref="C5:C16">
    <cfRule type="expression" priority="1" dxfId="0" stopIfTrue="1">
      <formula>AND(C5&lt;&gt;"",C5&lt;=7)</formula>
    </cfRule>
    <cfRule type="expression" priority="2" dxfId="1">
      <formula>AND(C5&lt;&gt;"",C5&lt;=14)</formula>
    </cfRule>
  </conditionalFormatting>
  <conditionalFormatting sqref="F5:F16">
    <cfRule type="dataBar" priority="3">
      <dataBar>
        <cfvo type="num" val="0"/>
        <cfvo type="num" val="1"/>
        <color rgb="0040916C"/>
      </dataBar>
    </cfRule>
  </conditionalFormatting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6" customWidth="1" min="2" max="2"/>
    <col width="16" customWidth="1" min="3" max="3"/>
    <col width="36" customWidth="1" min="4" max="4"/>
    <col width="9" customWidth="1" min="5" max="5"/>
    <col width="9" customWidth="1" min="6" max="6"/>
    <col width="20" customWidth="1" min="7" max="7"/>
  </cols>
  <sheetData>
    <row r="1" ht="34" customHeight="1">
      <c r="A1" s="1" t="inlineStr">
        <is>
          <t>Lernplan</t>
        </is>
      </c>
    </row>
    <row r="2">
      <c r="A2" s="2" t="inlineStr">
        <is>
          <t>Startdatum eintragen – 6 Wochen mit zwei Lerneinheiten pro Tag. Prüfungstage werden rot markiert.</t>
        </is>
      </c>
    </row>
    <row r="3">
      <c r="A3" s="11" t="inlineStr">
        <is>
          <t>Start:</t>
        </is>
      </c>
      <c r="B3" s="12">
        <f>DATE(2027,2,1)</f>
        <v/>
      </c>
      <c r="C3" s="13" t="n"/>
    </row>
    <row r="5">
      <c r="A5" s="3" t="inlineStr">
        <is>
          <t>Datum</t>
        </is>
      </c>
      <c r="B5" s="3" t="inlineStr">
        <is>
          <t>Tag</t>
        </is>
      </c>
      <c r="C5" s="3" t="inlineStr">
        <is>
          <t>Fach</t>
        </is>
      </c>
      <c r="D5" s="3" t="inlineStr">
        <is>
          <t>Thema / Aufgabe</t>
        </is>
      </c>
      <c r="E5" s="3" t="inlineStr">
        <is>
          <t>Minuten</t>
        </is>
      </c>
      <c r="F5" s="3" t="inlineStr">
        <is>
          <t>Erledigt</t>
        </is>
      </c>
      <c r="G5" s="3" t="inlineStr">
        <is>
          <t>Prüfung an diesem Tag</t>
        </is>
      </c>
    </row>
    <row r="6">
      <c r="A6" s="14">
        <f>$B$3+0</f>
        <v/>
      </c>
      <c r="B6" s="15">
        <f>A6</f>
        <v/>
      </c>
      <c r="C6" s="16" t="inlineStr">
        <is>
          <t>Mathe</t>
        </is>
      </c>
      <c r="D6" s="17" t="inlineStr">
        <is>
          <t>Ableitungen wiederholen</t>
        </is>
      </c>
      <c r="E6" s="18" t="n">
        <v>45</v>
      </c>
      <c r="F6" s="19" t="inlineStr">
        <is>
          <t>✓</t>
        </is>
      </c>
      <c r="G6" s="20">
        <f>IFERROR(INDEX(Prüfungen!$A$5:$A$16,MATCH(A6,Prüfungen!$B$5:$B$16,0)),"")</f>
        <v/>
      </c>
    </row>
    <row r="7">
      <c r="A7" s="21">
        <f>$B$3+0</f>
        <v/>
      </c>
      <c r="B7" s="22">
        <f>A7</f>
        <v/>
      </c>
      <c r="C7" s="23" t="n"/>
      <c r="D7" s="24" t="n"/>
      <c r="E7" s="25" t="n"/>
      <c r="F7" s="26" t="n"/>
      <c r="G7" s="27">
        <f>IFERROR(INDEX(Prüfungen!$A$5:$A$16,MATCH(A7,Prüfungen!$B$5:$B$16,0)),"")</f>
        <v/>
      </c>
    </row>
    <row r="8">
      <c r="A8" s="28">
        <f>$B$3+1</f>
        <v/>
      </c>
      <c r="B8" s="22">
        <f>A8</f>
        <v/>
      </c>
      <c r="C8" s="23" t="n"/>
      <c r="D8" s="24" t="n"/>
      <c r="E8" s="25" t="n"/>
      <c r="F8" s="26" t="n"/>
      <c r="G8" s="27">
        <f>IFERROR(INDEX(Prüfungen!$A$5:$A$16,MATCH(A8,Prüfungen!$B$5:$B$16,0)),"")</f>
        <v/>
      </c>
    </row>
    <row r="9">
      <c r="A9" s="21">
        <f>$B$3+1</f>
        <v/>
      </c>
      <c r="B9" s="22">
        <f>A9</f>
        <v/>
      </c>
      <c r="C9" s="23" t="n"/>
      <c r="D9" s="24" t="n"/>
      <c r="E9" s="25" t="n"/>
      <c r="F9" s="26" t="n"/>
      <c r="G9" s="27">
        <f>IFERROR(INDEX(Prüfungen!$A$5:$A$16,MATCH(A9,Prüfungen!$B$5:$B$16,0)),"")</f>
        <v/>
      </c>
    </row>
    <row r="10">
      <c r="A10" s="28">
        <f>$B$3+2</f>
        <v/>
      </c>
      <c r="B10" s="22">
        <f>A10</f>
        <v/>
      </c>
      <c r="C10" s="23" t="n"/>
      <c r="D10" s="24" t="n"/>
      <c r="E10" s="25" t="n"/>
      <c r="F10" s="26" t="n"/>
      <c r="G10" s="27">
        <f>IFERROR(INDEX(Prüfungen!$A$5:$A$16,MATCH(A10,Prüfungen!$B$5:$B$16,0)),"")</f>
        <v/>
      </c>
    </row>
    <row r="11">
      <c r="A11" s="21">
        <f>$B$3+2</f>
        <v/>
      </c>
      <c r="B11" s="22">
        <f>A11</f>
        <v/>
      </c>
      <c r="C11" s="23" t="n"/>
      <c r="D11" s="24" t="n"/>
      <c r="E11" s="25" t="n"/>
      <c r="F11" s="26" t="n"/>
      <c r="G11" s="27">
        <f>IFERROR(INDEX(Prüfungen!$A$5:$A$16,MATCH(A11,Prüfungen!$B$5:$B$16,0)),"")</f>
        <v/>
      </c>
    </row>
    <row r="12">
      <c r="A12" s="28">
        <f>$B$3+3</f>
        <v/>
      </c>
      <c r="B12" s="22">
        <f>A12</f>
        <v/>
      </c>
      <c r="C12" s="23" t="n"/>
      <c r="D12" s="24" t="n"/>
      <c r="E12" s="25" t="n"/>
      <c r="F12" s="26" t="n"/>
      <c r="G12" s="27">
        <f>IFERROR(INDEX(Prüfungen!$A$5:$A$16,MATCH(A12,Prüfungen!$B$5:$B$16,0)),"")</f>
        <v/>
      </c>
    </row>
    <row r="13">
      <c r="A13" s="21">
        <f>$B$3+3</f>
        <v/>
      </c>
      <c r="B13" s="22">
        <f>A13</f>
        <v/>
      </c>
      <c r="C13" s="23" t="n"/>
      <c r="D13" s="24" t="n"/>
      <c r="E13" s="25" t="n"/>
      <c r="F13" s="26" t="n"/>
      <c r="G13" s="27">
        <f>IFERROR(INDEX(Prüfungen!$A$5:$A$16,MATCH(A13,Prüfungen!$B$5:$B$16,0)),"")</f>
        <v/>
      </c>
    </row>
    <row r="14">
      <c r="A14" s="28">
        <f>$B$3+4</f>
        <v/>
      </c>
      <c r="B14" s="22">
        <f>A14</f>
        <v/>
      </c>
      <c r="C14" s="23" t="n"/>
      <c r="D14" s="24" t="n"/>
      <c r="E14" s="25" t="n"/>
      <c r="F14" s="26" t="n"/>
      <c r="G14" s="27">
        <f>IFERROR(INDEX(Prüfungen!$A$5:$A$16,MATCH(A14,Prüfungen!$B$5:$B$16,0)),"")</f>
        <v/>
      </c>
    </row>
    <row r="15">
      <c r="A15" s="21">
        <f>$B$3+4</f>
        <v/>
      </c>
      <c r="B15" s="22">
        <f>A15</f>
        <v/>
      </c>
      <c r="C15" s="23" t="n"/>
      <c r="D15" s="24" t="n"/>
      <c r="E15" s="25" t="n"/>
      <c r="F15" s="26" t="n"/>
      <c r="G15" s="27">
        <f>IFERROR(INDEX(Prüfungen!$A$5:$A$16,MATCH(A15,Prüfungen!$B$5:$B$16,0)),"")</f>
        <v/>
      </c>
    </row>
    <row r="16">
      <c r="A16" s="28">
        <f>$B$3+5</f>
        <v/>
      </c>
      <c r="B16" s="22">
        <f>A16</f>
        <v/>
      </c>
      <c r="C16" s="23" t="n"/>
      <c r="D16" s="24" t="n"/>
      <c r="E16" s="25" t="n"/>
      <c r="F16" s="26" t="n"/>
      <c r="G16" s="27">
        <f>IFERROR(INDEX(Prüfungen!$A$5:$A$16,MATCH(A16,Prüfungen!$B$5:$B$16,0)),"")</f>
        <v/>
      </c>
    </row>
    <row r="17">
      <c r="A17" s="21">
        <f>$B$3+5</f>
        <v/>
      </c>
      <c r="B17" s="22">
        <f>A17</f>
        <v/>
      </c>
      <c r="C17" s="23" t="n"/>
      <c r="D17" s="24" t="n"/>
      <c r="E17" s="25" t="n"/>
      <c r="F17" s="26" t="n"/>
      <c r="G17" s="27">
        <f>IFERROR(INDEX(Prüfungen!$A$5:$A$16,MATCH(A17,Prüfungen!$B$5:$B$16,0)),"")</f>
        <v/>
      </c>
    </row>
    <row r="18">
      <c r="A18" s="28">
        <f>$B$3+6</f>
        <v/>
      </c>
      <c r="B18" s="22">
        <f>A18</f>
        <v/>
      </c>
      <c r="C18" s="23" t="n"/>
      <c r="D18" s="24" t="n"/>
      <c r="E18" s="25" t="n"/>
      <c r="F18" s="26" t="n"/>
      <c r="G18" s="27">
        <f>IFERROR(INDEX(Prüfungen!$A$5:$A$16,MATCH(A18,Prüfungen!$B$5:$B$16,0)),"")</f>
        <v/>
      </c>
    </row>
    <row r="19">
      <c r="A19" s="21">
        <f>$B$3+6</f>
        <v/>
      </c>
      <c r="B19" s="22">
        <f>A19</f>
        <v/>
      </c>
      <c r="C19" s="23" t="n"/>
      <c r="D19" s="24" t="n"/>
      <c r="E19" s="25" t="n"/>
      <c r="F19" s="26" t="n"/>
      <c r="G19" s="27">
        <f>IFERROR(INDEX(Prüfungen!$A$5:$A$16,MATCH(A19,Prüfungen!$B$5:$B$16,0)),"")</f>
        <v/>
      </c>
    </row>
    <row r="20">
      <c r="A20" s="14">
        <f>$B$3+7</f>
        <v/>
      </c>
      <c r="B20" s="15">
        <f>A20</f>
        <v/>
      </c>
      <c r="C20" s="16" t="n"/>
      <c r="D20" s="17" t="n"/>
      <c r="E20" s="18" t="n"/>
      <c r="F20" s="19" t="n"/>
      <c r="G20" s="20">
        <f>IFERROR(INDEX(Prüfungen!$A$5:$A$16,MATCH(A20,Prüfungen!$B$5:$B$16,0)),"")</f>
        <v/>
      </c>
    </row>
    <row r="21">
      <c r="A21" s="21">
        <f>$B$3+7</f>
        <v/>
      </c>
      <c r="B21" s="22">
        <f>A21</f>
        <v/>
      </c>
      <c r="C21" s="23" t="n"/>
      <c r="D21" s="24" t="n"/>
      <c r="E21" s="25" t="n"/>
      <c r="F21" s="26" t="n"/>
      <c r="G21" s="27">
        <f>IFERROR(INDEX(Prüfungen!$A$5:$A$16,MATCH(A21,Prüfungen!$B$5:$B$16,0)),"")</f>
        <v/>
      </c>
    </row>
    <row r="22">
      <c r="A22" s="28">
        <f>$B$3+8</f>
        <v/>
      </c>
      <c r="B22" s="22">
        <f>A22</f>
        <v/>
      </c>
      <c r="C22" s="23" t="n"/>
      <c r="D22" s="24" t="n"/>
      <c r="E22" s="25" t="n"/>
      <c r="F22" s="26" t="n"/>
      <c r="G22" s="27">
        <f>IFERROR(INDEX(Prüfungen!$A$5:$A$16,MATCH(A22,Prüfungen!$B$5:$B$16,0)),"")</f>
        <v/>
      </c>
    </row>
    <row r="23">
      <c r="A23" s="21">
        <f>$B$3+8</f>
        <v/>
      </c>
      <c r="B23" s="22">
        <f>A23</f>
        <v/>
      </c>
      <c r="C23" s="23" t="n"/>
      <c r="D23" s="24" t="n"/>
      <c r="E23" s="25" t="n"/>
      <c r="F23" s="26" t="n"/>
      <c r="G23" s="27">
        <f>IFERROR(INDEX(Prüfungen!$A$5:$A$16,MATCH(A23,Prüfungen!$B$5:$B$16,0)),"")</f>
        <v/>
      </c>
    </row>
    <row r="24">
      <c r="A24" s="28">
        <f>$B$3+9</f>
        <v/>
      </c>
      <c r="B24" s="22">
        <f>A24</f>
        <v/>
      </c>
      <c r="C24" s="23" t="n"/>
      <c r="D24" s="24" t="n"/>
      <c r="E24" s="25" t="n"/>
      <c r="F24" s="26" t="n"/>
      <c r="G24" s="27">
        <f>IFERROR(INDEX(Prüfungen!$A$5:$A$16,MATCH(A24,Prüfungen!$B$5:$B$16,0)),"")</f>
        <v/>
      </c>
    </row>
    <row r="25">
      <c r="A25" s="21">
        <f>$B$3+9</f>
        <v/>
      </c>
      <c r="B25" s="22">
        <f>A25</f>
        <v/>
      </c>
      <c r="C25" s="23" t="n"/>
      <c r="D25" s="24" t="n"/>
      <c r="E25" s="25" t="n"/>
      <c r="F25" s="26" t="n"/>
      <c r="G25" s="27">
        <f>IFERROR(INDEX(Prüfungen!$A$5:$A$16,MATCH(A25,Prüfungen!$B$5:$B$16,0)),"")</f>
        <v/>
      </c>
    </row>
    <row r="26">
      <c r="A26" s="28">
        <f>$B$3+10</f>
        <v/>
      </c>
      <c r="B26" s="22">
        <f>A26</f>
        <v/>
      </c>
      <c r="C26" s="23" t="n"/>
      <c r="D26" s="24" t="n"/>
      <c r="E26" s="25" t="n"/>
      <c r="F26" s="26" t="n"/>
      <c r="G26" s="27">
        <f>IFERROR(INDEX(Prüfungen!$A$5:$A$16,MATCH(A26,Prüfungen!$B$5:$B$16,0)),"")</f>
        <v/>
      </c>
    </row>
    <row r="27">
      <c r="A27" s="21">
        <f>$B$3+10</f>
        <v/>
      </c>
      <c r="B27" s="22">
        <f>A27</f>
        <v/>
      </c>
      <c r="C27" s="23" t="n"/>
      <c r="D27" s="24" t="n"/>
      <c r="E27" s="25" t="n"/>
      <c r="F27" s="26" t="n"/>
      <c r="G27" s="27">
        <f>IFERROR(INDEX(Prüfungen!$A$5:$A$16,MATCH(A27,Prüfungen!$B$5:$B$16,0)),"")</f>
        <v/>
      </c>
    </row>
    <row r="28">
      <c r="A28" s="28">
        <f>$B$3+11</f>
        <v/>
      </c>
      <c r="B28" s="22">
        <f>A28</f>
        <v/>
      </c>
      <c r="C28" s="23" t="n"/>
      <c r="D28" s="24" t="n"/>
      <c r="E28" s="25" t="n"/>
      <c r="F28" s="26" t="n"/>
      <c r="G28" s="27">
        <f>IFERROR(INDEX(Prüfungen!$A$5:$A$16,MATCH(A28,Prüfungen!$B$5:$B$16,0)),"")</f>
        <v/>
      </c>
    </row>
    <row r="29">
      <c r="A29" s="21">
        <f>$B$3+11</f>
        <v/>
      </c>
      <c r="B29" s="22">
        <f>A29</f>
        <v/>
      </c>
      <c r="C29" s="23" t="n"/>
      <c r="D29" s="24" t="n"/>
      <c r="E29" s="25" t="n"/>
      <c r="F29" s="26" t="n"/>
      <c r="G29" s="27">
        <f>IFERROR(INDEX(Prüfungen!$A$5:$A$16,MATCH(A29,Prüfungen!$B$5:$B$16,0)),"")</f>
        <v/>
      </c>
    </row>
    <row r="30">
      <c r="A30" s="28">
        <f>$B$3+12</f>
        <v/>
      </c>
      <c r="B30" s="22">
        <f>A30</f>
        <v/>
      </c>
      <c r="C30" s="23" t="n"/>
      <c r="D30" s="24" t="n"/>
      <c r="E30" s="25" t="n"/>
      <c r="F30" s="26" t="n"/>
      <c r="G30" s="27">
        <f>IFERROR(INDEX(Prüfungen!$A$5:$A$16,MATCH(A30,Prüfungen!$B$5:$B$16,0)),"")</f>
        <v/>
      </c>
    </row>
    <row r="31">
      <c r="A31" s="21">
        <f>$B$3+12</f>
        <v/>
      </c>
      <c r="B31" s="22">
        <f>A31</f>
        <v/>
      </c>
      <c r="C31" s="23" t="n"/>
      <c r="D31" s="24" t="n"/>
      <c r="E31" s="25" t="n"/>
      <c r="F31" s="26" t="n"/>
      <c r="G31" s="27">
        <f>IFERROR(INDEX(Prüfungen!$A$5:$A$16,MATCH(A31,Prüfungen!$B$5:$B$16,0)),"")</f>
        <v/>
      </c>
    </row>
    <row r="32">
      <c r="A32" s="28">
        <f>$B$3+13</f>
        <v/>
      </c>
      <c r="B32" s="22">
        <f>A32</f>
        <v/>
      </c>
      <c r="C32" s="23" t="n"/>
      <c r="D32" s="24" t="n"/>
      <c r="E32" s="25" t="n"/>
      <c r="F32" s="26" t="n"/>
      <c r="G32" s="27">
        <f>IFERROR(INDEX(Prüfungen!$A$5:$A$16,MATCH(A32,Prüfungen!$B$5:$B$16,0)),"")</f>
        <v/>
      </c>
    </row>
    <row r="33">
      <c r="A33" s="21">
        <f>$B$3+13</f>
        <v/>
      </c>
      <c r="B33" s="22">
        <f>A33</f>
        <v/>
      </c>
      <c r="C33" s="23" t="n"/>
      <c r="D33" s="24" t="n"/>
      <c r="E33" s="25" t="n"/>
      <c r="F33" s="26" t="n"/>
      <c r="G33" s="27">
        <f>IFERROR(INDEX(Prüfungen!$A$5:$A$16,MATCH(A33,Prüfungen!$B$5:$B$16,0)),"")</f>
        <v/>
      </c>
    </row>
    <row r="34">
      <c r="A34" s="14">
        <f>$B$3+14</f>
        <v/>
      </c>
      <c r="B34" s="15">
        <f>A34</f>
        <v/>
      </c>
      <c r="C34" s="16" t="n"/>
      <c r="D34" s="17" t="n"/>
      <c r="E34" s="18" t="n"/>
      <c r="F34" s="19" t="n"/>
      <c r="G34" s="20">
        <f>IFERROR(INDEX(Prüfungen!$A$5:$A$16,MATCH(A34,Prüfungen!$B$5:$B$16,0)),"")</f>
        <v/>
      </c>
    </row>
    <row r="35">
      <c r="A35" s="21">
        <f>$B$3+14</f>
        <v/>
      </c>
      <c r="B35" s="22">
        <f>A35</f>
        <v/>
      </c>
      <c r="C35" s="23" t="n"/>
      <c r="D35" s="24" t="n"/>
      <c r="E35" s="25" t="n"/>
      <c r="F35" s="26" t="n"/>
      <c r="G35" s="27">
        <f>IFERROR(INDEX(Prüfungen!$A$5:$A$16,MATCH(A35,Prüfungen!$B$5:$B$16,0)),"")</f>
        <v/>
      </c>
    </row>
    <row r="36">
      <c r="A36" s="28">
        <f>$B$3+15</f>
        <v/>
      </c>
      <c r="B36" s="22">
        <f>A36</f>
        <v/>
      </c>
      <c r="C36" s="23" t="n"/>
      <c r="D36" s="24" t="n"/>
      <c r="E36" s="25" t="n"/>
      <c r="F36" s="26" t="n"/>
      <c r="G36" s="27">
        <f>IFERROR(INDEX(Prüfungen!$A$5:$A$16,MATCH(A36,Prüfungen!$B$5:$B$16,0)),"")</f>
        <v/>
      </c>
    </row>
    <row r="37">
      <c r="A37" s="21">
        <f>$B$3+15</f>
        <v/>
      </c>
      <c r="B37" s="22">
        <f>A37</f>
        <v/>
      </c>
      <c r="C37" s="23" t="n"/>
      <c r="D37" s="24" t="n"/>
      <c r="E37" s="25" t="n"/>
      <c r="F37" s="26" t="n"/>
      <c r="G37" s="27">
        <f>IFERROR(INDEX(Prüfungen!$A$5:$A$16,MATCH(A37,Prüfungen!$B$5:$B$16,0)),"")</f>
        <v/>
      </c>
    </row>
    <row r="38">
      <c r="A38" s="28">
        <f>$B$3+16</f>
        <v/>
      </c>
      <c r="B38" s="22">
        <f>A38</f>
        <v/>
      </c>
      <c r="C38" s="23" t="n"/>
      <c r="D38" s="24" t="n"/>
      <c r="E38" s="25" t="n"/>
      <c r="F38" s="26" t="n"/>
      <c r="G38" s="27">
        <f>IFERROR(INDEX(Prüfungen!$A$5:$A$16,MATCH(A38,Prüfungen!$B$5:$B$16,0)),"")</f>
        <v/>
      </c>
    </row>
    <row r="39">
      <c r="A39" s="21">
        <f>$B$3+16</f>
        <v/>
      </c>
      <c r="B39" s="22">
        <f>A39</f>
        <v/>
      </c>
      <c r="C39" s="23" t="n"/>
      <c r="D39" s="24" t="n"/>
      <c r="E39" s="25" t="n"/>
      <c r="F39" s="26" t="n"/>
      <c r="G39" s="27">
        <f>IFERROR(INDEX(Prüfungen!$A$5:$A$16,MATCH(A39,Prüfungen!$B$5:$B$16,0)),"")</f>
        <v/>
      </c>
    </row>
    <row r="40">
      <c r="A40" s="28">
        <f>$B$3+17</f>
        <v/>
      </c>
      <c r="B40" s="22">
        <f>A40</f>
        <v/>
      </c>
      <c r="C40" s="23" t="n"/>
      <c r="D40" s="24" t="n"/>
      <c r="E40" s="25" t="n"/>
      <c r="F40" s="26" t="n"/>
      <c r="G40" s="27">
        <f>IFERROR(INDEX(Prüfungen!$A$5:$A$16,MATCH(A40,Prüfungen!$B$5:$B$16,0)),"")</f>
        <v/>
      </c>
    </row>
    <row r="41">
      <c r="A41" s="21">
        <f>$B$3+17</f>
        <v/>
      </c>
      <c r="B41" s="22">
        <f>A41</f>
        <v/>
      </c>
      <c r="C41" s="23" t="n"/>
      <c r="D41" s="24" t="n"/>
      <c r="E41" s="25" t="n"/>
      <c r="F41" s="26" t="n"/>
      <c r="G41" s="27">
        <f>IFERROR(INDEX(Prüfungen!$A$5:$A$16,MATCH(A41,Prüfungen!$B$5:$B$16,0)),"")</f>
        <v/>
      </c>
    </row>
    <row r="42">
      <c r="A42" s="28">
        <f>$B$3+18</f>
        <v/>
      </c>
      <c r="B42" s="22">
        <f>A42</f>
        <v/>
      </c>
      <c r="C42" s="23" t="n"/>
      <c r="D42" s="24" t="n"/>
      <c r="E42" s="25" t="n"/>
      <c r="F42" s="26" t="n"/>
      <c r="G42" s="27">
        <f>IFERROR(INDEX(Prüfungen!$A$5:$A$16,MATCH(A42,Prüfungen!$B$5:$B$16,0)),"")</f>
        <v/>
      </c>
    </row>
    <row r="43">
      <c r="A43" s="21">
        <f>$B$3+18</f>
        <v/>
      </c>
      <c r="B43" s="22">
        <f>A43</f>
        <v/>
      </c>
      <c r="C43" s="23" t="n"/>
      <c r="D43" s="24" t="n"/>
      <c r="E43" s="25" t="n"/>
      <c r="F43" s="26" t="n"/>
      <c r="G43" s="27">
        <f>IFERROR(INDEX(Prüfungen!$A$5:$A$16,MATCH(A43,Prüfungen!$B$5:$B$16,0)),"")</f>
        <v/>
      </c>
    </row>
    <row r="44">
      <c r="A44" s="28">
        <f>$B$3+19</f>
        <v/>
      </c>
      <c r="B44" s="22">
        <f>A44</f>
        <v/>
      </c>
      <c r="C44" s="23" t="n"/>
      <c r="D44" s="24" t="n"/>
      <c r="E44" s="25" t="n"/>
      <c r="F44" s="26" t="n"/>
      <c r="G44" s="27">
        <f>IFERROR(INDEX(Prüfungen!$A$5:$A$16,MATCH(A44,Prüfungen!$B$5:$B$16,0)),"")</f>
        <v/>
      </c>
    </row>
    <row r="45">
      <c r="A45" s="21">
        <f>$B$3+19</f>
        <v/>
      </c>
      <c r="B45" s="22">
        <f>A45</f>
        <v/>
      </c>
      <c r="C45" s="23" t="n"/>
      <c r="D45" s="24" t="n"/>
      <c r="E45" s="25" t="n"/>
      <c r="F45" s="26" t="n"/>
      <c r="G45" s="27">
        <f>IFERROR(INDEX(Prüfungen!$A$5:$A$16,MATCH(A45,Prüfungen!$B$5:$B$16,0)),"")</f>
        <v/>
      </c>
    </row>
    <row r="46">
      <c r="A46" s="28">
        <f>$B$3+20</f>
        <v/>
      </c>
      <c r="B46" s="22">
        <f>A46</f>
        <v/>
      </c>
      <c r="C46" s="23" t="n"/>
      <c r="D46" s="24" t="n"/>
      <c r="E46" s="25" t="n"/>
      <c r="F46" s="26" t="n"/>
      <c r="G46" s="27">
        <f>IFERROR(INDEX(Prüfungen!$A$5:$A$16,MATCH(A46,Prüfungen!$B$5:$B$16,0)),"")</f>
        <v/>
      </c>
    </row>
    <row r="47">
      <c r="A47" s="21">
        <f>$B$3+20</f>
        <v/>
      </c>
      <c r="B47" s="22">
        <f>A47</f>
        <v/>
      </c>
      <c r="C47" s="23" t="n"/>
      <c r="D47" s="24" t="n"/>
      <c r="E47" s="25" t="n"/>
      <c r="F47" s="26" t="n"/>
      <c r="G47" s="27">
        <f>IFERROR(INDEX(Prüfungen!$A$5:$A$16,MATCH(A47,Prüfungen!$B$5:$B$16,0)),"")</f>
        <v/>
      </c>
    </row>
    <row r="48">
      <c r="A48" s="14">
        <f>$B$3+21</f>
        <v/>
      </c>
      <c r="B48" s="15">
        <f>A48</f>
        <v/>
      </c>
      <c r="C48" s="16" t="n"/>
      <c r="D48" s="17" t="n"/>
      <c r="E48" s="18" t="n"/>
      <c r="F48" s="19" t="n"/>
      <c r="G48" s="20">
        <f>IFERROR(INDEX(Prüfungen!$A$5:$A$16,MATCH(A48,Prüfungen!$B$5:$B$16,0)),"")</f>
        <v/>
      </c>
    </row>
    <row r="49">
      <c r="A49" s="21">
        <f>$B$3+21</f>
        <v/>
      </c>
      <c r="B49" s="22">
        <f>A49</f>
        <v/>
      </c>
      <c r="C49" s="23" t="n"/>
      <c r="D49" s="24" t="n"/>
      <c r="E49" s="25" t="n"/>
      <c r="F49" s="26" t="n"/>
      <c r="G49" s="27">
        <f>IFERROR(INDEX(Prüfungen!$A$5:$A$16,MATCH(A49,Prüfungen!$B$5:$B$16,0)),"")</f>
        <v/>
      </c>
    </row>
    <row r="50">
      <c r="A50" s="28">
        <f>$B$3+22</f>
        <v/>
      </c>
      <c r="B50" s="22">
        <f>A50</f>
        <v/>
      </c>
      <c r="C50" s="23" t="n"/>
      <c r="D50" s="24" t="n"/>
      <c r="E50" s="25" t="n"/>
      <c r="F50" s="26" t="n"/>
      <c r="G50" s="27">
        <f>IFERROR(INDEX(Prüfungen!$A$5:$A$16,MATCH(A50,Prüfungen!$B$5:$B$16,0)),"")</f>
        <v/>
      </c>
    </row>
    <row r="51">
      <c r="A51" s="21">
        <f>$B$3+22</f>
        <v/>
      </c>
      <c r="B51" s="22">
        <f>A51</f>
        <v/>
      </c>
      <c r="C51" s="23" t="n"/>
      <c r="D51" s="24" t="n"/>
      <c r="E51" s="25" t="n"/>
      <c r="F51" s="26" t="n"/>
      <c r="G51" s="27">
        <f>IFERROR(INDEX(Prüfungen!$A$5:$A$16,MATCH(A51,Prüfungen!$B$5:$B$16,0)),"")</f>
        <v/>
      </c>
    </row>
    <row r="52">
      <c r="A52" s="28">
        <f>$B$3+23</f>
        <v/>
      </c>
      <c r="B52" s="22">
        <f>A52</f>
        <v/>
      </c>
      <c r="C52" s="23" t="n"/>
      <c r="D52" s="24" t="n"/>
      <c r="E52" s="25" t="n"/>
      <c r="F52" s="26" t="n"/>
      <c r="G52" s="27">
        <f>IFERROR(INDEX(Prüfungen!$A$5:$A$16,MATCH(A52,Prüfungen!$B$5:$B$16,0)),"")</f>
        <v/>
      </c>
    </row>
    <row r="53">
      <c r="A53" s="21">
        <f>$B$3+23</f>
        <v/>
      </c>
      <c r="B53" s="22">
        <f>A53</f>
        <v/>
      </c>
      <c r="C53" s="23" t="n"/>
      <c r="D53" s="24" t="n"/>
      <c r="E53" s="25" t="n"/>
      <c r="F53" s="26" t="n"/>
      <c r="G53" s="27">
        <f>IFERROR(INDEX(Prüfungen!$A$5:$A$16,MATCH(A53,Prüfungen!$B$5:$B$16,0)),"")</f>
        <v/>
      </c>
    </row>
    <row r="54">
      <c r="A54" s="28">
        <f>$B$3+24</f>
        <v/>
      </c>
      <c r="B54" s="22">
        <f>A54</f>
        <v/>
      </c>
      <c r="C54" s="23" t="n"/>
      <c r="D54" s="24" t="n"/>
      <c r="E54" s="25" t="n"/>
      <c r="F54" s="26" t="n"/>
      <c r="G54" s="27">
        <f>IFERROR(INDEX(Prüfungen!$A$5:$A$16,MATCH(A54,Prüfungen!$B$5:$B$16,0)),"")</f>
        <v/>
      </c>
    </row>
    <row r="55">
      <c r="A55" s="21">
        <f>$B$3+24</f>
        <v/>
      </c>
      <c r="B55" s="22">
        <f>A55</f>
        <v/>
      </c>
      <c r="C55" s="23" t="n"/>
      <c r="D55" s="24" t="n"/>
      <c r="E55" s="25" t="n"/>
      <c r="F55" s="26" t="n"/>
      <c r="G55" s="27">
        <f>IFERROR(INDEX(Prüfungen!$A$5:$A$16,MATCH(A55,Prüfungen!$B$5:$B$16,0)),"")</f>
        <v/>
      </c>
    </row>
    <row r="56">
      <c r="A56" s="28">
        <f>$B$3+25</f>
        <v/>
      </c>
      <c r="B56" s="22">
        <f>A56</f>
        <v/>
      </c>
      <c r="C56" s="23" t="n"/>
      <c r="D56" s="24" t="n"/>
      <c r="E56" s="25" t="n"/>
      <c r="F56" s="26" t="n"/>
      <c r="G56" s="27">
        <f>IFERROR(INDEX(Prüfungen!$A$5:$A$16,MATCH(A56,Prüfungen!$B$5:$B$16,0)),"")</f>
        <v/>
      </c>
    </row>
    <row r="57">
      <c r="A57" s="21">
        <f>$B$3+25</f>
        <v/>
      </c>
      <c r="B57" s="22">
        <f>A57</f>
        <v/>
      </c>
      <c r="C57" s="23" t="n"/>
      <c r="D57" s="24" t="n"/>
      <c r="E57" s="25" t="n"/>
      <c r="F57" s="26" t="n"/>
      <c r="G57" s="27">
        <f>IFERROR(INDEX(Prüfungen!$A$5:$A$16,MATCH(A57,Prüfungen!$B$5:$B$16,0)),"")</f>
        <v/>
      </c>
    </row>
    <row r="58">
      <c r="A58" s="28">
        <f>$B$3+26</f>
        <v/>
      </c>
      <c r="B58" s="22">
        <f>A58</f>
        <v/>
      </c>
      <c r="C58" s="23" t="n"/>
      <c r="D58" s="24" t="n"/>
      <c r="E58" s="25" t="n"/>
      <c r="F58" s="26" t="n"/>
      <c r="G58" s="27">
        <f>IFERROR(INDEX(Prüfungen!$A$5:$A$16,MATCH(A58,Prüfungen!$B$5:$B$16,0)),"")</f>
        <v/>
      </c>
    </row>
    <row r="59">
      <c r="A59" s="21">
        <f>$B$3+26</f>
        <v/>
      </c>
      <c r="B59" s="22">
        <f>A59</f>
        <v/>
      </c>
      <c r="C59" s="23" t="n"/>
      <c r="D59" s="24" t="n"/>
      <c r="E59" s="25" t="n"/>
      <c r="F59" s="26" t="n"/>
      <c r="G59" s="27">
        <f>IFERROR(INDEX(Prüfungen!$A$5:$A$16,MATCH(A59,Prüfungen!$B$5:$B$16,0)),"")</f>
        <v/>
      </c>
    </row>
    <row r="60">
      <c r="A60" s="28">
        <f>$B$3+27</f>
        <v/>
      </c>
      <c r="B60" s="22">
        <f>A60</f>
        <v/>
      </c>
      <c r="C60" s="23" t="n"/>
      <c r="D60" s="24" t="n"/>
      <c r="E60" s="25" t="n"/>
      <c r="F60" s="26" t="n"/>
      <c r="G60" s="27">
        <f>IFERROR(INDEX(Prüfungen!$A$5:$A$16,MATCH(A60,Prüfungen!$B$5:$B$16,0)),"")</f>
        <v/>
      </c>
    </row>
    <row r="61">
      <c r="A61" s="21">
        <f>$B$3+27</f>
        <v/>
      </c>
      <c r="B61" s="22">
        <f>A61</f>
        <v/>
      </c>
      <c r="C61" s="23" t="n"/>
      <c r="D61" s="24" t="n"/>
      <c r="E61" s="25" t="n"/>
      <c r="F61" s="26" t="n"/>
      <c r="G61" s="27">
        <f>IFERROR(INDEX(Prüfungen!$A$5:$A$16,MATCH(A61,Prüfungen!$B$5:$B$16,0)),"")</f>
        <v/>
      </c>
    </row>
    <row r="62">
      <c r="A62" s="14">
        <f>$B$3+28</f>
        <v/>
      </c>
      <c r="B62" s="15">
        <f>A62</f>
        <v/>
      </c>
      <c r="C62" s="16" t="n"/>
      <c r="D62" s="17" t="n"/>
      <c r="E62" s="18" t="n"/>
      <c r="F62" s="19" t="n"/>
      <c r="G62" s="20">
        <f>IFERROR(INDEX(Prüfungen!$A$5:$A$16,MATCH(A62,Prüfungen!$B$5:$B$16,0)),"")</f>
        <v/>
      </c>
    </row>
    <row r="63">
      <c r="A63" s="21">
        <f>$B$3+28</f>
        <v/>
      </c>
      <c r="B63" s="22">
        <f>A63</f>
        <v/>
      </c>
      <c r="C63" s="23" t="n"/>
      <c r="D63" s="24" t="n"/>
      <c r="E63" s="25" t="n"/>
      <c r="F63" s="26" t="n"/>
      <c r="G63" s="27">
        <f>IFERROR(INDEX(Prüfungen!$A$5:$A$16,MATCH(A63,Prüfungen!$B$5:$B$16,0)),"")</f>
        <v/>
      </c>
    </row>
    <row r="64">
      <c r="A64" s="28">
        <f>$B$3+29</f>
        <v/>
      </c>
      <c r="B64" s="22">
        <f>A64</f>
        <v/>
      </c>
      <c r="C64" s="23" t="n"/>
      <c r="D64" s="24" t="n"/>
      <c r="E64" s="25" t="n"/>
      <c r="F64" s="26" t="n"/>
      <c r="G64" s="27">
        <f>IFERROR(INDEX(Prüfungen!$A$5:$A$16,MATCH(A64,Prüfungen!$B$5:$B$16,0)),"")</f>
        <v/>
      </c>
    </row>
    <row r="65">
      <c r="A65" s="21">
        <f>$B$3+29</f>
        <v/>
      </c>
      <c r="B65" s="22">
        <f>A65</f>
        <v/>
      </c>
      <c r="C65" s="23" t="n"/>
      <c r="D65" s="24" t="n"/>
      <c r="E65" s="25" t="n"/>
      <c r="F65" s="26" t="n"/>
      <c r="G65" s="27">
        <f>IFERROR(INDEX(Prüfungen!$A$5:$A$16,MATCH(A65,Prüfungen!$B$5:$B$16,0)),"")</f>
        <v/>
      </c>
    </row>
    <row r="66">
      <c r="A66" s="28">
        <f>$B$3+30</f>
        <v/>
      </c>
      <c r="B66" s="22">
        <f>A66</f>
        <v/>
      </c>
      <c r="C66" s="23" t="n"/>
      <c r="D66" s="24" t="n"/>
      <c r="E66" s="25" t="n"/>
      <c r="F66" s="26" t="n"/>
      <c r="G66" s="27">
        <f>IFERROR(INDEX(Prüfungen!$A$5:$A$16,MATCH(A66,Prüfungen!$B$5:$B$16,0)),"")</f>
        <v/>
      </c>
    </row>
    <row r="67">
      <c r="A67" s="21">
        <f>$B$3+30</f>
        <v/>
      </c>
      <c r="B67" s="22">
        <f>A67</f>
        <v/>
      </c>
      <c r="C67" s="23" t="n"/>
      <c r="D67" s="24" t="n"/>
      <c r="E67" s="25" t="n"/>
      <c r="F67" s="26" t="n"/>
      <c r="G67" s="27">
        <f>IFERROR(INDEX(Prüfungen!$A$5:$A$16,MATCH(A67,Prüfungen!$B$5:$B$16,0)),"")</f>
        <v/>
      </c>
    </row>
    <row r="68">
      <c r="A68" s="28">
        <f>$B$3+31</f>
        <v/>
      </c>
      <c r="B68" s="22">
        <f>A68</f>
        <v/>
      </c>
      <c r="C68" s="23" t="n"/>
      <c r="D68" s="24" t="n"/>
      <c r="E68" s="25" t="n"/>
      <c r="F68" s="26" t="n"/>
      <c r="G68" s="27">
        <f>IFERROR(INDEX(Prüfungen!$A$5:$A$16,MATCH(A68,Prüfungen!$B$5:$B$16,0)),"")</f>
        <v/>
      </c>
    </row>
    <row r="69">
      <c r="A69" s="21">
        <f>$B$3+31</f>
        <v/>
      </c>
      <c r="B69" s="22">
        <f>A69</f>
        <v/>
      </c>
      <c r="C69" s="23" t="n"/>
      <c r="D69" s="24" t="n"/>
      <c r="E69" s="25" t="n"/>
      <c r="F69" s="26" t="n"/>
      <c r="G69" s="27">
        <f>IFERROR(INDEX(Prüfungen!$A$5:$A$16,MATCH(A69,Prüfungen!$B$5:$B$16,0)),"")</f>
        <v/>
      </c>
    </row>
    <row r="70">
      <c r="A70" s="28">
        <f>$B$3+32</f>
        <v/>
      </c>
      <c r="B70" s="22">
        <f>A70</f>
        <v/>
      </c>
      <c r="C70" s="23" t="n"/>
      <c r="D70" s="24" t="n"/>
      <c r="E70" s="25" t="n"/>
      <c r="F70" s="26" t="n"/>
      <c r="G70" s="27">
        <f>IFERROR(INDEX(Prüfungen!$A$5:$A$16,MATCH(A70,Prüfungen!$B$5:$B$16,0)),"")</f>
        <v/>
      </c>
    </row>
    <row r="71">
      <c r="A71" s="21">
        <f>$B$3+32</f>
        <v/>
      </c>
      <c r="B71" s="22">
        <f>A71</f>
        <v/>
      </c>
      <c r="C71" s="23" t="n"/>
      <c r="D71" s="24" t="n"/>
      <c r="E71" s="25" t="n"/>
      <c r="F71" s="26" t="n"/>
      <c r="G71" s="27">
        <f>IFERROR(INDEX(Prüfungen!$A$5:$A$16,MATCH(A71,Prüfungen!$B$5:$B$16,0)),"")</f>
        <v/>
      </c>
    </row>
    <row r="72">
      <c r="A72" s="28">
        <f>$B$3+33</f>
        <v/>
      </c>
      <c r="B72" s="22">
        <f>A72</f>
        <v/>
      </c>
      <c r="C72" s="23" t="n"/>
      <c r="D72" s="24" t="n"/>
      <c r="E72" s="25" t="n"/>
      <c r="F72" s="26" t="n"/>
      <c r="G72" s="27">
        <f>IFERROR(INDEX(Prüfungen!$A$5:$A$16,MATCH(A72,Prüfungen!$B$5:$B$16,0)),"")</f>
        <v/>
      </c>
    </row>
    <row r="73">
      <c r="A73" s="21">
        <f>$B$3+33</f>
        <v/>
      </c>
      <c r="B73" s="22">
        <f>A73</f>
        <v/>
      </c>
      <c r="C73" s="23" t="n"/>
      <c r="D73" s="24" t="n"/>
      <c r="E73" s="25" t="n"/>
      <c r="F73" s="26" t="n"/>
      <c r="G73" s="27">
        <f>IFERROR(INDEX(Prüfungen!$A$5:$A$16,MATCH(A73,Prüfungen!$B$5:$B$16,0)),"")</f>
        <v/>
      </c>
    </row>
    <row r="74">
      <c r="A74" s="28">
        <f>$B$3+34</f>
        <v/>
      </c>
      <c r="B74" s="22">
        <f>A74</f>
        <v/>
      </c>
      <c r="C74" s="23" t="n"/>
      <c r="D74" s="24" t="n"/>
      <c r="E74" s="25" t="n"/>
      <c r="F74" s="26" t="n"/>
      <c r="G74" s="27">
        <f>IFERROR(INDEX(Prüfungen!$A$5:$A$16,MATCH(A74,Prüfungen!$B$5:$B$16,0)),"")</f>
        <v/>
      </c>
    </row>
    <row r="75">
      <c r="A75" s="21">
        <f>$B$3+34</f>
        <v/>
      </c>
      <c r="B75" s="22">
        <f>A75</f>
        <v/>
      </c>
      <c r="C75" s="23" t="n"/>
      <c r="D75" s="24" t="n"/>
      <c r="E75" s="25" t="n"/>
      <c r="F75" s="26" t="n"/>
      <c r="G75" s="27">
        <f>IFERROR(INDEX(Prüfungen!$A$5:$A$16,MATCH(A75,Prüfungen!$B$5:$B$16,0)),"")</f>
        <v/>
      </c>
    </row>
    <row r="76">
      <c r="A76" s="14">
        <f>$B$3+35</f>
        <v/>
      </c>
      <c r="B76" s="15">
        <f>A76</f>
        <v/>
      </c>
      <c r="C76" s="16" t="n"/>
      <c r="D76" s="17" t="n"/>
      <c r="E76" s="18" t="n"/>
      <c r="F76" s="19" t="n"/>
      <c r="G76" s="20">
        <f>IFERROR(INDEX(Prüfungen!$A$5:$A$16,MATCH(A76,Prüfungen!$B$5:$B$16,0)),"")</f>
        <v/>
      </c>
    </row>
    <row r="77">
      <c r="A77" s="21">
        <f>$B$3+35</f>
        <v/>
      </c>
      <c r="B77" s="22">
        <f>A77</f>
        <v/>
      </c>
      <c r="C77" s="23" t="n"/>
      <c r="D77" s="24" t="n"/>
      <c r="E77" s="25" t="n"/>
      <c r="F77" s="26" t="n"/>
      <c r="G77" s="27">
        <f>IFERROR(INDEX(Prüfungen!$A$5:$A$16,MATCH(A77,Prüfungen!$B$5:$B$16,0)),"")</f>
        <v/>
      </c>
    </row>
    <row r="78">
      <c r="A78" s="28">
        <f>$B$3+36</f>
        <v/>
      </c>
      <c r="B78" s="22">
        <f>A78</f>
        <v/>
      </c>
      <c r="C78" s="23" t="n"/>
      <c r="D78" s="24" t="n"/>
      <c r="E78" s="25" t="n"/>
      <c r="F78" s="26" t="n"/>
      <c r="G78" s="27">
        <f>IFERROR(INDEX(Prüfungen!$A$5:$A$16,MATCH(A78,Prüfungen!$B$5:$B$16,0)),"")</f>
        <v/>
      </c>
    </row>
    <row r="79">
      <c r="A79" s="21">
        <f>$B$3+36</f>
        <v/>
      </c>
      <c r="B79" s="22">
        <f>A79</f>
        <v/>
      </c>
      <c r="C79" s="23" t="n"/>
      <c r="D79" s="24" t="n"/>
      <c r="E79" s="25" t="n"/>
      <c r="F79" s="26" t="n"/>
      <c r="G79" s="27">
        <f>IFERROR(INDEX(Prüfungen!$A$5:$A$16,MATCH(A79,Prüfungen!$B$5:$B$16,0)),"")</f>
        <v/>
      </c>
    </row>
    <row r="80">
      <c r="A80" s="28">
        <f>$B$3+37</f>
        <v/>
      </c>
      <c r="B80" s="22">
        <f>A80</f>
        <v/>
      </c>
      <c r="C80" s="23" t="n"/>
      <c r="D80" s="24" t="n"/>
      <c r="E80" s="25" t="n"/>
      <c r="F80" s="26" t="n"/>
      <c r="G80" s="27">
        <f>IFERROR(INDEX(Prüfungen!$A$5:$A$16,MATCH(A80,Prüfungen!$B$5:$B$16,0)),"")</f>
        <v/>
      </c>
    </row>
    <row r="81">
      <c r="A81" s="21">
        <f>$B$3+37</f>
        <v/>
      </c>
      <c r="B81" s="22">
        <f>A81</f>
        <v/>
      </c>
      <c r="C81" s="23" t="n"/>
      <c r="D81" s="24" t="n"/>
      <c r="E81" s="25" t="n"/>
      <c r="F81" s="26" t="n"/>
      <c r="G81" s="27">
        <f>IFERROR(INDEX(Prüfungen!$A$5:$A$16,MATCH(A81,Prüfungen!$B$5:$B$16,0)),"")</f>
        <v/>
      </c>
    </row>
    <row r="82">
      <c r="A82" s="28">
        <f>$B$3+38</f>
        <v/>
      </c>
      <c r="B82" s="22">
        <f>A82</f>
        <v/>
      </c>
      <c r="C82" s="23" t="n"/>
      <c r="D82" s="24" t="n"/>
      <c r="E82" s="25" t="n"/>
      <c r="F82" s="26" t="n"/>
      <c r="G82" s="27">
        <f>IFERROR(INDEX(Prüfungen!$A$5:$A$16,MATCH(A82,Prüfungen!$B$5:$B$16,0)),"")</f>
        <v/>
      </c>
    </row>
    <row r="83">
      <c r="A83" s="21">
        <f>$B$3+38</f>
        <v/>
      </c>
      <c r="B83" s="22">
        <f>A83</f>
        <v/>
      </c>
      <c r="C83" s="23" t="n"/>
      <c r="D83" s="24" t="n"/>
      <c r="E83" s="25" t="n"/>
      <c r="F83" s="26" t="n"/>
      <c r="G83" s="27">
        <f>IFERROR(INDEX(Prüfungen!$A$5:$A$16,MATCH(A83,Prüfungen!$B$5:$B$16,0)),"")</f>
        <v/>
      </c>
    </row>
    <row r="84">
      <c r="A84" s="28">
        <f>$B$3+39</f>
        <v/>
      </c>
      <c r="B84" s="22">
        <f>A84</f>
        <v/>
      </c>
      <c r="C84" s="23" t="n"/>
      <c r="D84" s="24" t="n"/>
      <c r="E84" s="25" t="n"/>
      <c r="F84" s="26" t="n"/>
      <c r="G84" s="27">
        <f>IFERROR(INDEX(Prüfungen!$A$5:$A$16,MATCH(A84,Prüfungen!$B$5:$B$16,0)),"")</f>
        <v/>
      </c>
    </row>
    <row r="85">
      <c r="A85" s="21">
        <f>$B$3+39</f>
        <v/>
      </c>
      <c r="B85" s="22">
        <f>A85</f>
        <v/>
      </c>
      <c r="C85" s="23" t="n"/>
      <c r="D85" s="24" t="n"/>
      <c r="E85" s="25" t="n"/>
      <c r="F85" s="26" t="n"/>
      <c r="G85" s="27">
        <f>IFERROR(INDEX(Prüfungen!$A$5:$A$16,MATCH(A85,Prüfungen!$B$5:$B$16,0)),"")</f>
        <v/>
      </c>
    </row>
    <row r="86">
      <c r="A86" s="28">
        <f>$B$3+40</f>
        <v/>
      </c>
      <c r="B86" s="22">
        <f>A86</f>
        <v/>
      </c>
      <c r="C86" s="23" t="n"/>
      <c r="D86" s="24" t="n"/>
      <c r="E86" s="25" t="n"/>
      <c r="F86" s="26" t="n"/>
      <c r="G86" s="27">
        <f>IFERROR(INDEX(Prüfungen!$A$5:$A$16,MATCH(A86,Prüfungen!$B$5:$B$16,0)),"")</f>
        <v/>
      </c>
    </row>
    <row r="87">
      <c r="A87" s="21">
        <f>$B$3+40</f>
        <v/>
      </c>
      <c r="B87" s="22">
        <f>A87</f>
        <v/>
      </c>
      <c r="C87" s="23" t="n"/>
      <c r="D87" s="24" t="n"/>
      <c r="E87" s="25" t="n"/>
      <c r="F87" s="26" t="n"/>
      <c r="G87" s="27">
        <f>IFERROR(INDEX(Prüfungen!$A$5:$A$16,MATCH(A87,Prüfungen!$B$5:$B$16,0)),"")</f>
        <v/>
      </c>
    </row>
    <row r="88">
      <c r="A88" s="28">
        <f>$B$3+41</f>
        <v/>
      </c>
      <c r="B88" s="22">
        <f>A88</f>
        <v/>
      </c>
      <c r="C88" s="23" t="n"/>
      <c r="D88" s="24" t="n"/>
      <c r="E88" s="25" t="n"/>
      <c r="F88" s="26" t="n"/>
      <c r="G88" s="27">
        <f>IFERROR(INDEX(Prüfungen!$A$5:$A$16,MATCH(A88,Prüfungen!$B$5:$B$16,0)),"")</f>
        <v/>
      </c>
    </row>
    <row r="89">
      <c r="A89" s="21">
        <f>$B$3+41</f>
        <v/>
      </c>
      <c r="B89" s="22">
        <f>A89</f>
        <v/>
      </c>
      <c r="C89" s="23" t="n"/>
      <c r="D89" s="24" t="n"/>
      <c r="E89" s="25" t="n"/>
      <c r="F89" s="26" t="n"/>
      <c r="G89" s="27">
        <f>IFERROR(INDEX(Prüfungen!$A$5:$A$16,MATCH(A89,Prüfungen!$B$5:$B$16,0)),"")</f>
        <v/>
      </c>
    </row>
  </sheetData>
  <mergeCells count="1">
    <mergeCell ref="B3:C3"/>
  </mergeCells>
  <conditionalFormatting sqref="A6:G89">
    <cfRule type="expression" priority="1" dxfId="2" stopIfTrue="1">
      <formula>$G6&lt;&gt;""</formula>
    </cfRule>
    <cfRule type="expression" priority="2" dxfId="3" stopIfTrue="1">
      <formula>$A6=TODAY()</formula>
    </cfRule>
    <cfRule type="expression" priority="3" dxfId="4">
      <formula>WEEKDAY($A6,2)&gt;5</formula>
    </cfRule>
  </conditionalFormatting>
  <conditionalFormatting sqref="F6:F89">
    <cfRule type="cellIs" priority="4" operator="equal" dxfId="5">
      <formula>"✓"</formula>
    </cfRule>
  </conditionalFormatting>
  <dataValidations count="2">
    <dataValidation sqref="C6:C89" showDropDown="0" showInputMessage="0" showErrorMessage="0" allowBlank="1" type="list">
      <formula1>=Prüfungen!$A$5:$A$16</formula1>
    </dataValidation>
    <dataValidation sqref="F6:F89" showDropDown="0" showInputMessage="0" showErrorMessage="0" allowBlank="1" type="list">
      <formula1>"✓"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&amp;Rstundenplan-ersteller.de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9" customWidth="1" min="3" max="3"/>
    <col width="30" customWidth="1" min="4" max="4"/>
  </cols>
  <sheetData>
    <row r="1" ht="34" customHeight="1">
      <c r="A1" s="1" t="inlineStr">
        <is>
          <t>Themen</t>
        </is>
      </c>
    </row>
    <row r="2">
      <c r="A2" s="2" t="inlineStr">
        <is>
          <t>Pro Fach alle Themen untereinander – erledigt mit ✓ abhaken.</t>
        </is>
      </c>
    </row>
    <row r="4">
      <c r="A4" s="3" t="inlineStr">
        <is>
          <t>Fach</t>
        </is>
      </c>
      <c r="B4" s="3" t="inlineStr">
        <is>
          <t>Thema</t>
        </is>
      </c>
      <c r="C4" s="3" t="inlineStr">
        <is>
          <t>Erledigt</t>
        </is>
      </c>
      <c r="D4" s="3" t="inlineStr">
        <is>
          <t>Notiz</t>
        </is>
      </c>
    </row>
    <row r="5">
      <c r="A5" s="24" t="inlineStr">
        <is>
          <t>Mathe</t>
        </is>
      </c>
      <c r="B5" s="24" t="inlineStr">
        <is>
          <t>Ableitungen</t>
        </is>
      </c>
      <c r="C5" s="29" t="inlineStr">
        <is>
          <t>✓</t>
        </is>
      </c>
      <c r="D5" s="24" t="n"/>
    </row>
    <row r="6">
      <c r="A6" s="24" t="inlineStr">
        <is>
          <t>Mathe</t>
        </is>
      </c>
      <c r="B6" s="24" t="inlineStr">
        <is>
          <t>Integralrechnung</t>
        </is>
      </c>
      <c r="C6" s="29" t="n"/>
      <c r="D6" s="24" t="n"/>
    </row>
    <row r="7">
      <c r="A7" s="24" t="inlineStr">
        <is>
          <t>Mathe</t>
        </is>
      </c>
      <c r="B7" s="24" t="inlineStr">
        <is>
          <t>Stochastik</t>
        </is>
      </c>
      <c r="C7" s="29" t="n"/>
      <c r="D7" s="24" t="n"/>
    </row>
    <row r="8">
      <c r="A8" s="24" t="inlineStr">
        <is>
          <t>Deutsch</t>
        </is>
      </c>
      <c r="B8" s="24" t="inlineStr">
        <is>
          <t>Gedichtanalyse</t>
        </is>
      </c>
      <c r="C8" s="29" t="inlineStr">
        <is>
          <t>✓</t>
        </is>
      </c>
      <c r="D8" s="24" t="n"/>
    </row>
    <row r="9">
      <c r="A9" s="24" t="inlineStr">
        <is>
          <t>Deutsch</t>
        </is>
      </c>
      <c r="B9" s="24" t="inlineStr">
        <is>
          <t>Erörterung</t>
        </is>
      </c>
      <c r="C9" s="29" t="n"/>
      <c r="D9" s="24" t="n"/>
    </row>
    <row r="10">
      <c r="A10" s="24" t="inlineStr">
        <is>
          <t>Englisch</t>
        </is>
      </c>
      <c r="B10" s="24" t="inlineStr">
        <is>
          <t>Vokabeln Unit 5</t>
        </is>
      </c>
      <c r="C10" s="29" t="n"/>
      <c r="D10" s="24" t="n"/>
    </row>
    <row r="11">
      <c r="A11" s="24" t="inlineStr">
        <is>
          <t>Biologie</t>
        </is>
      </c>
      <c r="B11" s="24" t="inlineStr">
        <is>
          <t>Genetik</t>
        </is>
      </c>
      <c r="C11" s="29" t="n"/>
      <c r="D11" s="24" t="n"/>
    </row>
    <row r="12">
      <c r="A12" s="24" t="n"/>
      <c r="B12" s="24" t="n"/>
      <c r="C12" s="29" t="n"/>
      <c r="D12" s="24" t="n"/>
    </row>
    <row r="13">
      <c r="A13" s="24" t="n"/>
      <c r="B13" s="24" t="n"/>
      <c r="C13" s="29" t="n"/>
      <c r="D13" s="24" t="n"/>
    </row>
    <row r="14">
      <c r="A14" s="24" t="n"/>
      <c r="B14" s="24" t="n"/>
      <c r="C14" s="29" t="n"/>
      <c r="D14" s="24" t="n"/>
    </row>
    <row r="15">
      <c r="A15" s="24" t="n"/>
      <c r="B15" s="24" t="n"/>
      <c r="C15" s="29" t="n"/>
      <c r="D15" s="24" t="n"/>
    </row>
    <row r="16">
      <c r="A16" s="24" t="n"/>
      <c r="B16" s="24" t="n"/>
      <c r="C16" s="29" t="n"/>
      <c r="D16" s="24" t="n"/>
    </row>
    <row r="17">
      <c r="A17" s="24" t="n"/>
      <c r="B17" s="24" t="n"/>
      <c r="C17" s="29" t="n"/>
      <c r="D17" s="24" t="n"/>
    </row>
    <row r="18">
      <c r="A18" s="24" t="n"/>
      <c r="B18" s="24" t="n"/>
      <c r="C18" s="29" t="n"/>
      <c r="D18" s="24" t="n"/>
    </row>
    <row r="19">
      <c r="A19" s="24" t="n"/>
      <c r="B19" s="24" t="n"/>
      <c r="C19" s="29" t="n"/>
      <c r="D19" s="24" t="n"/>
    </row>
    <row r="20">
      <c r="A20" s="24" t="n"/>
      <c r="B20" s="24" t="n"/>
      <c r="C20" s="29" t="n"/>
      <c r="D20" s="24" t="n"/>
    </row>
    <row r="21">
      <c r="A21" s="24" t="n"/>
      <c r="B21" s="24" t="n"/>
      <c r="C21" s="29" t="n"/>
      <c r="D21" s="24" t="n"/>
    </row>
    <row r="22">
      <c r="A22" s="24" t="n"/>
      <c r="B22" s="24" t="n"/>
      <c r="C22" s="29" t="n"/>
      <c r="D22" s="24" t="n"/>
    </row>
    <row r="23">
      <c r="A23" s="24" t="n"/>
      <c r="B23" s="24" t="n"/>
      <c r="C23" s="29" t="n"/>
      <c r="D23" s="24" t="n"/>
    </row>
    <row r="24">
      <c r="A24" s="24" t="n"/>
      <c r="B24" s="24" t="n"/>
      <c r="C24" s="29" t="n"/>
      <c r="D24" s="24" t="n"/>
    </row>
    <row r="25">
      <c r="A25" s="24" t="n"/>
      <c r="B25" s="24" t="n"/>
      <c r="C25" s="29" t="n"/>
      <c r="D25" s="24" t="n"/>
    </row>
    <row r="26">
      <c r="A26" s="24" t="n"/>
      <c r="B26" s="24" t="n"/>
      <c r="C26" s="29" t="n"/>
      <c r="D26" s="24" t="n"/>
    </row>
    <row r="27">
      <c r="A27" s="24" t="n"/>
      <c r="B27" s="24" t="n"/>
      <c r="C27" s="29" t="n"/>
      <c r="D27" s="24" t="n"/>
    </row>
    <row r="28">
      <c r="A28" s="24" t="n"/>
      <c r="B28" s="24" t="n"/>
      <c r="C28" s="29" t="n"/>
      <c r="D28" s="24" t="n"/>
    </row>
    <row r="29">
      <c r="A29" s="24" t="n"/>
      <c r="B29" s="24" t="n"/>
      <c r="C29" s="29" t="n"/>
      <c r="D29" s="24" t="n"/>
    </row>
    <row r="30">
      <c r="A30" s="24" t="n"/>
      <c r="B30" s="24" t="n"/>
      <c r="C30" s="29" t="n"/>
      <c r="D30" s="24" t="n"/>
    </row>
    <row r="31">
      <c r="A31" s="24" t="n"/>
      <c r="B31" s="24" t="n"/>
      <c r="C31" s="29" t="n"/>
      <c r="D31" s="24" t="n"/>
    </row>
    <row r="32">
      <c r="A32" s="24" t="n"/>
      <c r="B32" s="24" t="n"/>
      <c r="C32" s="29" t="n"/>
      <c r="D32" s="24" t="n"/>
    </row>
    <row r="33">
      <c r="A33" s="24" t="n"/>
      <c r="B33" s="24" t="n"/>
      <c r="C33" s="29" t="n"/>
      <c r="D33" s="24" t="n"/>
    </row>
    <row r="34">
      <c r="A34" s="24" t="n"/>
      <c r="B34" s="24" t="n"/>
      <c r="C34" s="29" t="n"/>
      <c r="D34" s="24" t="n"/>
    </row>
    <row r="35">
      <c r="A35" s="24" t="n"/>
      <c r="B35" s="24" t="n"/>
      <c r="C35" s="29" t="n"/>
      <c r="D35" s="24" t="n"/>
    </row>
    <row r="36">
      <c r="A36" s="24" t="n"/>
      <c r="B36" s="24" t="n"/>
      <c r="C36" s="29" t="n"/>
      <c r="D36" s="24" t="n"/>
    </row>
    <row r="37">
      <c r="A37" s="24" t="n"/>
      <c r="B37" s="24" t="n"/>
      <c r="C37" s="29" t="n"/>
      <c r="D37" s="24" t="n"/>
    </row>
    <row r="38">
      <c r="A38" s="24" t="n"/>
      <c r="B38" s="24" t="n"/>
      <c r="C38" s="29" t="n"/>
      <c r="D38" s="24" t="n"/>
    </row>
    <row r="39">
      <c r="A39" s="24" t="n"/>
      <c r="B39" s="24" t="n"/>
      <c r="C39" s="29" t="n"/>
      <c r="D39" s="24" t="n"/>
    </row>
    <row r="40">
      <c r="A40" s="24" t="n"/>
      <c r="B40" s="24" t="n"/>
      <c r="C40" s="29" t="n"/>
      <c r="D40" s="24" t="n"/>
    </row>
    <row r="41">
      <c r="A41" s="24" t="n"/>
      <c r="B41" s="24" t="n"/>
      <c r="C41" s="29" t="n"/>
      <c r="D41" s="24" t="n"/>
    </row>
    <row r="42">
      <c r="A42" s="24" t="n"/>
      <c r="B42" s="24" t="n"/>
      <c r="C42" s="29" t="n"/>
      <c r="D42" s="24" t="n"/>
    </row>
    <row r="43">
      <c r="A43" s="24" t="n"/>
      <c r="B43" s="24" t="n"/>
      <c r="C43" s="29" t="n"/>
      <c r="D43" s="24" t="n"/>
    </row>
    <row r="44">
      <c r="A44" s="24" t="n"/>
      <c r="B44" s="24" t="n"/>
      <c r="C44" s="29" t="n"/>
      <c r="D44" s="24" t="n"/>
    </row>
    <row r="45">
      <c r="A45" s="24" t="n"/>
      <c r="B45" s="24" t="n"/>
      <c r="C45" s="29" t="n"/>
      <c r="D45" s="24" t="n"/>
    </row>
    <row r="46">
      <c r="A46" s="24" t="n"/>
      <c r="B46" s="24" t="n"/>
      <c r="C46" s="29" t="n"/>
      <c r="D46" s="24" t="n"/>
    </row>
    <row r="47">
      <c r="A47" s="24" t="n"/>
      <c r="B47" s="24" t="n"/>
      <c r="C47" s="29" t="n"/>
      <c r="D47" s="24" t="n"/>
    </row>
    <row r="48">
      <c r="A48" s="24" t="n"/>
      <c r="B48" s="24" t="n"/>
      <c r="C48" s="29" t="n"/>
      <c r="D48" s="24" t="n"/>
    </row>
    <row r="49">
      <c r="A49" s="24" t="n"/>
      <c r="B49" s="24" t="n"/>
      <c r="C49" s="29" t="n"/>
      <c r="D49" s="24" t="n"/>
    </row>
    <row r="50">
      <c r="A50" s="24" t="n"/>
      <c r="B50" s="24" t="n"/>
      <c r="C50" s="29" t="n"/>
      <c r="D50" s="24" t="n"/>
    </row>
    <row r="51">
      <c r="A51" s="24" t="n"/>
      <c r="B51" s="24" t="n"/>
      <c r="C51" s="29" t="n"/>
      <c r="D51" s="24" t="n"/>
    </row>
    <row r="52">
      <c r="A52" s="24" t="n"/>
      <c r="B52" s="24" t="n"/>
      <c r="C52" s="29" t="n"/>
      <c r="D52" s="24" t="n"/>
    </row>
    <row r="53">
      <c r="A53" s="24" t="n"/>
      <c r="B53" s="24" t="n"/>
      <c r="C53" s="29" t="n"/>
      <c r="D53" s="24" t="n"/>
    </row>
    <row r="54">
      <c r="A54" s="24" t="n"/>
      <c r="B54" s="24" t="n"/>
      <c r="C54" s="29" t="n"/>
      <c r="D54" s="24" t="n"/>
    </row>
    <row r="55">
      <c r="A55" s="24" t="n"/>
      <c r="B55" s="24" t="n"/>
      <c r="C55" s="29" t="n"/>
      <c r="D55" s="24" t="n"/>
    </row>
    <row r="56">
      <c r="A56" s="24" t="n"/>
      <c r="B56" s="24" t="n"/>
      <c r="C56" s="29" t="n"/>
      <c r="D56" s="24" t="n"/>
    </row>
    <row r="57">
      <c r="A57" s="24" t="n"/>
      <c r="B57" s="24" t="n"/>
      <c r="C57" s="29" t="n"/>
      <c r="D57" s="24" t="n"/>
    </row>
    <row r="58">
      <c r="A58" s="24" t="n"/>
      <c r="B58" s="24" t="n"/>
      <c r="C58" s="29" t="n"/>
      <c r="D58" s="24" t="n"/>
    </row>
    <row r="59">
      <c r="A59" s="24" t="n"/>
      <c r="B59" s="24" t="n"/>
      <c r="C59" s="29" t="n"/>
      <c r="D59" s="24" t="n"/>
    </row>
    <row r="60">
      <c r="A60" s="24" t="n"/>
      <c r="B60" s="24" t="n"/>
      <c r="C60" s="29" t="n"/>
      <c r="D60" s="24" t="n"/>
    </row>
    <row r="61">
      <c r="A61" s="24" t="n"/>
      <c r="B61" s="24" t="n"/>
      <c r="C61" s="29" t="n"/>
      <c r="D61" s="24" t="n"/>
    </row>
    <row r="62">
      <c r="A62" s="24" t="n"/>
      <c r="B62" s="24" t="n"/>
      <c r="C62" s="29" t="n"/>
      <c r="D62" s="24" t="n"/>
    </row>
    <row r="63">
      <c r="A63" s="24" t="n"/>
      <c r="B63" s="24" t="n"/>
      <c r="C63" s="29" t="n"/>
      <c r="D63" s="24" t="n"/>
    </row>
    <row r="64">
      <c r="A64" s="24" t="n"/>
      <c r="B64" s="24" t="n"/>
      <c r="C64" s="29" t="n"/>
      <c r="D64" s="24" t="n"/>
    </row>
    <row r="65">
      <c r="A65" s="24" t="n"/>
      <c r="B65" s="24" t="n"/>
      <c r="C65" s="29" t="n"/>
      <c r="D65" s="24" t="n"/>
    </row>
    <row r="66">
      <c r="A66" s="24" t="n"/>
      <c r="B66" s="24" t="n"/>
      <c r="C66" s="29" t="n"/>
      <c r="D66" s="24" t="n"/>
    </row>
    <row r="67">
      <c r="A67" s="24" t="n"/>
      <c r="B67" s="24" t="n"/>
      <c r="C67" s="29" t="n"/>
      <c r="D67" s="24" t="n"/>
    </row>
    <row r="68">
      <c r="A68" s="24" t="n"/>
      <c r="B68" s="24" t="n"/>
      <c r="C68" s="29" t="n"/>
      <c r="D68" s="24" t="n"/>
    </row>
    <row r="69">
      <c r="A69" s="24" t="n"/>
      <c r="B69" s="24" t="n"/>
      <c r="C69" s="29" t="n"/>
      <c r="D69" s="24" t="n"/>
    </row>
    <row r="70">
      <c r="A70" s="24" t="n"/>
      <c r="B70" s="24" t="n"/>
      <c r="C70" s="29" t="n"/>
      <c r="D70" s="24" t="n"/>
    </row>
    <row r="71">
      <c r="A71" s="24" t="n"/>
      <c r="B71" s="24" t="n"/>
      <c r="C71" s="29" t="n"/>
      <c r="D71" s="24" t="n"/>
    </row>
    <row r="72">
      <c r="A72" s="24" t="n"/>
      <c r="B72" s="24" t="n"/>
      <c r="C72" s="29" t="n"/>
      <c r="D72" s="24" t="n"/>
    </row>
    <row r="73">
      <c r="A73" s="24" t="n"/>
      <c r="B73" s="24" t="n"/>
      <c r="C73" s="29" t="n"/>
      <c r="D73" s="24" t="n"/>
    </row>
    <row r="74">
      <c r="A74" s="24" t="n"/>
      <c r="B74" s="24" t="n"/>
      <c r="C74" s="29" t="n"/>
      <c r="D74" s="24" t="n"/>
    </row>
    <row r="75">
      <c r="A75" s="24" t="n"/>
      <c r="B75" s="24" t="n"/>
      <c r="C75" s="29" t="n"/>
      <c r="D75" s="24" t="n"/>
    </row>
    <row r="76">
      <c r="A76" s="24" t="n"/>
      <c r="B76" s="24" t="n"/>
      <c r="C76" s="29" t="n"/>
      <c r="D76" s="24" t="n"/>
    </row>
    <row r="77">
      <c r="A77" s="24" t="n"/>
      <c r="B77" s="24" t="n"/>
      <c r="C77" s="29" t="n"/>
      <c r="D77" s="24" t="n"/>
    </row>
    <row r="78">
      <c r="A78" s="24" t="n"/>
      <c r="B78" s="24" t="n"/>
      <c r="C78" s="29" t="n"/>
      <c r="D78" s="24" t="n"/>
    </row>
    <row r="79">
      <c r="A79" s="24" t="n"/>
      <c r="B79" s="24" t="n"/>
      <c r="C79" s="29" t="n"/>
      <c r="D79" s="24" t="n"/>
    </row>
    <row r="80">
      <c r="A80" s="24" t="n"/>
      <c r="B80" s="24" t="n"/>
      <c r="C80" s="29" t="n"/>
      <c r="D80" s="24" t="n"/>
    </row>
    <row r="81">
      <c r="A81" s="24" t="n"/>
      <c r="B81" s="24" t="n"/>
      <c r="C81" s="29" t="n"/>
      <c r="D81" s="24" t="n"/>
    </row>
    <row r="82">
      <c r="A82" s="24" t="n"/>
      <c r="B82" s="24" t="n"/>
      <c r="C82" s="29" t="n"/>
      <c r="D82" s="24" t="n"/>
    </row>
    <row r="83">
      <c r="A83" s="24" t="n"/>
      <c r="B83" s="24" t="n"/>
      <c r="C83" s="29" t="n"/>
      <c r="D83" s="24" t="n"/>
    </row>
    <row r="84">
      <c r="A84" s="24" t="n"/>
      <c r="B84" s="24" t="n"/>
      <c r="C84" s="29" t="n"/>
      <c r="D84" s="24" t="n"/>
    </row>
    <row r="85">
      <c r="A85" s="24" t="n"/>
      <c r="B85" s="24" t="n"/>
      <c r="C85" s="29" t="n"/>
      <c r="D85" s="24" t="n"/>
    </row>
    <row r="86">
      <c r="A86" s="24" t="n"/>
      <c r="B86" s="24" t="n"/>
      <c r="C86" s="29" t="n"/>
      <c r="D86" s="24" t="n"/>
    </row>
    <row r="87">
      <c r="A87" s="24" t="n"/>
      <c r="B87" s="24" t="n"/>
      <c r="C87" s="29" t="n"/>
      <c r="D87" s="24" t="n"/>
    </row>
    <row r="88">
      <c r="A88" s="24" t="n"/>
      <c r="B88" s="24" t="n"/>
      <c r="C88" s="29" t="n"/>
      <c r="D88" s="24" t="n"/>
    </row>
    <row r="89">
      <c r="A89" s="24" t="n"/>
      <c r="B89" s="24" t="n"/>
      <c r="C89" s="29" t="n"/>
      <c r="D89" s="24" t="n"/>
    </row>
    <row r="90">
      <c r="A90" s="24" t="n"/>
      <c r="B90" s="24" t="n"/>
      <c r="C90" s="29" t="n"/>
      <c r="D90" s="24" t="n"/>
    </row>
    <row r="91">
      <c r="A91" s="24" t="n"/>
      <c r="B91" s="24" t="n"/>
      <c r="C91" s="29" t="n"/>
      <c r="D91" s="24" t="n"/>
    </row>
    <row r="92">
      <c r="A92" s="24" t="n"/>
      <c r="B92" s="24" t="n"/>
      <c r="C92" s="29" t="n"/>
      <c r="D92" s="24" t="n"/>
    </row>
    <row r="93">
      <c r="A93" s="24" t="n"/>
      <c r="B93" s="24" t="n"/>
      <c r="C93" s="29" t="n"/>
      <c r="D93" s="24" t="n"/>
    </row>
    <row r="94">
      <c r="A94" s="24" t="n"/>
      <c r="B94" s="24" t="n"/>
      <c r="C94" s="29" t="n"/>
      <c r="D94" s="24" t="n"/>
    </row>
    <row r="95">
      <c r="A95" s="24" t="n"/>
      <c r="B95" s="24" t="n"/>
      <c r="C95" s="29" t="n"/>
      <c r="D95" s="24" t="n"/>
    </row>
    <row r="96">
      <c r="A96" s="24" t="n"/>
      <c r="B96" s="24" t="n"/>
      <c r="C96" s="29" t="n"/>
      <c r="D96" s="24" t="n"/>
    </row>
    <row r="97">
      <c r="A97" s="24" t="n"/>
      <c r="B97" s="24" t="n"/>
      <c r="C97" s="29" t="n"/>
      <c r="D97" s="24" t="n"/>
    </row>
    <row r="98">
      <c r="A98" s="24" t="n"/>
      <c r="B98" s="24" t="n"/>
      <c r="C98" s="29" t="n"/>
      <c r="D98" s="24" t="n"/>
    </row>
    <row r="99">
      <c r="A99" s="24" t="n"/>
      <c r="B99" s="24" t="n"/>
      <c r="C99" s="29" t="n"/>
      <c r="D99" s="24" t="n"/>
    </row>
    <row r="100">
      <c r="A100" s="24" t="n"/>
      <c r="B100" s="24" t="n"/>
      <c r="C100" s="29" t="n"/>
      <c r="D100" s="24" t="n"/>
    </row>
    <row r="101">
      <c r="A101" s="24" t="n"/>
      <c r="B101" s="24" t="n"/>
      <c r="C101" s="29" t="n"/>
      <c r="D101" s="24" t="n"/>
    </row>
    <row r="102">
      <c r="A102" s="24" t="n"/>
      <c r="B102" s="24" t="n"/>
      <c r="C102" s="29" t="n"/>
      <c r="D102" s="24" t="n"/>
    </row>
    <row r="103">
      <c r="A103" s="24" t="n"/>
      <c r="B103" s="24" t="n"/>
      <c r="C103" s="29" t="n"/>
      <c r="D103" s="24" t="n"/>
    </row>
    <row r="104">
      <c r="A104" s="24" t="n"/>
      <c r="B104" s="24" t="n"/>
      <c r="C104" s="29" t="n"/>
      <c r="D104" s="24" t="n"/>
    </row>
    <row r="105">
      <c r="A105" s="24" t="n"/>
      <c r="B105" s="24" t="n"/>
      <c r="C105" s="29" t="n"/>
      <c r="D105" s="24" t="n"/>
    </row>
    <row r="106">
      <c r="A106" s="24" t="n"/>
      <c r="B106" s="24" t="n"/>
      <c r="C106" s="29" t="n"/>
      <c r="D106" s="24" t="n"/>
    </row>
    <row r="107">
      <c r="A107" s="24" t="n"/>
      <c r="B107" s="24" t="n"/>
      <c r="C107" s="29" t="n"/>
      <c r="D107" s="24" t="n"/>
    </row>
    <row r="108">
      <c r="A108" s="24" t="n"/>
      <c r="B108" s="24" t="n"/>
      <c r="C108" s="29" t="n"/>
      <c r="D108" s="24" t="n"/>
    </row>
    <row r="109">
      <c r="A109" s="24" t="n"/>
      <c r="B109" s="24" t="n"/>
      <c r="C109" s="29" t="n"/>
      <c r="D109" s="24" t="n"/>
    </row>
    <row r="110">
      <c r="A110" s="24" t="n"/>
      <c r="B110" s="24" t="n"/>
      <c r="C110" s="29" t="n"/>
      <c r="D110" s="24" t="n"/>
    </row>
    <row r="111">
      <c r="A111" s="24" t="n"/>
      <c r="B111" s="24" t="n"/>
      <c r="C111" s="29" t="n"/>
      <c r="D111" s="24" t="n"/>
    </row>
    <row r="112">
      <c r="A112" s="24" t="n"/>
      <c r="B112" s="24" t="n"/>
      <c r="C112" s="29" t="n"/>
      <c r="D112" s="24" t="n"/>
    </row>
    <row r="113">
      <c r="A113" s="24" t="n"/>
      <c r="B113" s="24" t="n"/>
      <c r="C113" s="29" t="n"/>
      <c r="D113" s="24" t="n"/>
    </row>
    <row r="114">
      <c r="A114" s="24" t="n"/>
      <c r="B114" s="24" t="n"/>
      <c r="C114" s="29" t="n"/>
      <c r="D114" s="24" t="n"/>
    </row>
    <row r="115">
      <c r="A115" s="24" t="n"/>
      <c r="B115" s="24" t="n"/>
      <c r="C115" s="29" t="n"/>
      <c r="D115" s="24" t="n"/>
    </row>
    <row r="116">
      <c r="A116" s="24" t="n"/>
      <c r="B116" s="24" t="n"/>
      <c r="C116" s="29" t="n"/>
      <c r="D116" s="24" t="n"/>
    </row>
    <row r="117">
      <c r="A117" s="24" t="n"/>
      <c r="B117" s="24" t="n"/>
      <c r="C117" s="29" t="n"/>
      <c r="D117" s="24" t="n"/>
    </row>
    <row r="118">
      <c r="A118" s="24" t="n"/>
      <c r="B118" s="24" t="n"/>
      <c r="C118" s="29" t="n"/>
      <c r="D118" s="24" t="n"/>
    </row>
    <row r="119">
      <c r="A119" s="24" t="n"/>
      <c r="B119" s="24" t="n"/>
      <c r="C119" s="29" t="n"/>
      <c r="D119" s="24" t="n"/>
    </row>
    <row r="120">
      <c r="A120" s="24" t="n"/>
      <c r="B120" s="24" t="n"/>
      <c r="C120" s="29" t="n"/>
      <c r="D120" s="24" t="n"/>
    </row>
    <row r="121">
      <c r="A121" s="24" t="n"/>
      <c r="B121" s="24" t="n"/>
      <c r="C121" s="29" t="n"/>
      <c r="D121" s="24" t="n"/>
    </row>
    <row r="122">
      <c r="A122" s="24" t="n"/>
      <c r="B122" s="24" t="n"/>
      <c r="C122" s="29" t="n"/>
      <c r="D122" s="24" t="n"/>
    </row>
    <row r="123">
      <c r="A123" s="24" t="n"/>
      <c r="B123" s="24" t="n"/>
      <c r="C123" s="29" t="n"/>
      <c r="D123" s="24" t="n"/>
    </row>
    <row r="124">
      <c r="A124" s="24" t="n"/>
      <c r="B124" s="24" t="n"/>
      <c r="C124" s="29" t="n"/>
      <c r="D124" s="24" t="n"/>
    </row>
    <row r="125">
      <c r="A125" s="24" t="n"/>
      <c r="B125" s="24" t="n"/>
      <c r="C125" s="29" t="n"/>
      <c r="D125" s="24" t="n"/>
    </row>
    <row r="126">
      <c r="A126" s="24" t="n"/>
      <c r="B126" s="24" t="n"/>
      <c r="C126" s="29" t="n"/>
      <c r="D126" s="24" t="n"/>
    </row>
    <row r="127">
      <c r="A127" s="24" t="n"/>
      <c r="B127" s="24" t="n"/>
      <c r="C127" s="29" t="n"/>
      <c r="D127" s="24" t="n"/>
    </row>
    <row r="128">
      <c r="A128" s="24" t="n"/>
      <c r="B128" s="24" t="n"/>
      <c r="C128" s="29" t="n"/>
      <c r="D128" s="24" t="n"/>
    </row>
    <row r="129">
      <c r="A129" s="24" t="n"/>
      <c r="B129" s="24" t="n"/>
      <c r="C129" s="29" t="n"/>
      <c r="D129" s="24" t="n"/>
    </row>
    <row r="130">
      <c r="A130" s="24" t="n"/>
      <c r="B130" s="24" t="n"/>
      <c r="C130" s="29" t="n"/>
      <c r="D130" s="24" t="n"/>
    </row>
    <row r="131">
      <c r="A131" s="24" t="n"/>
      <c r="B131" s="24" t="n"/>
      <c r="C131" s="29" t="n"/>
      <c r="D131" s="24" t="n"/>
    </row>
    <row r="132">
      <c r="A132" s="24" t="n"/>
      <c r="B132" s="24" t="n"/>
      <c r="C132" s="29" t="n"/>
      <c r="D132" s="24" t="n"/>
    </row>
    <row r="133">
      <c r="A133" s="24" t="n"/>
      <c r="B133" s="24" t="n"/>
      <c r="C133" s="29" t="n"/>
      <c r="D133" s="24" t="n"/>
    </row>
    <row r="134">
      <c r="A134" s="24" t="n"/>
      <c r="B134" s="24" t="n"/>
      <c r="C134" s="29" t="n"/>
      <c r="D134" s="24" t="n"/>
    </row>
    <row r="135">
      <c r="A135" s="24" t="n"/>
      <c r="B135" s="24" t="n"/>
      <c r="C135" s="29" t="n"/>
      <c r="D135" s="24" t="n"/>
    </row>
    <row r="136">
      <c r="A136" s="24" t="n"/>
      <c r="B136" s="24" t="n"/>
      <c r="C136" s="29" t="n"/>
      <c r="D136" s="24" t="n"/>
    </row>
    <row r="137">
      <c r="A137" s="24" t="n"/>
      <c r="B137" s="24" t="n"/>
      <c r="C137" s="29" t="n"/>
      <c r="D137" s="24" t="n"/>
    </row>
    <row r="138">
      <c r="A138" s="24" t="n"/>
      <c r="B138" s="24" t="n"/>
      <c r="C138" s="29" t="n"/>
      <c r="D138" s="24" t="n"/>
    </row>
    <row r="139">
      <c r="A139" s="24" t="n"/>
      <c r="B139" s="24" t="n"/>
      <c r="C139" s="29" t="n"/>
      <c r="D139" s="24" t="n"/>
    </row>
    <row r="140">
      <c r="A140" s="24" t="n"/>
      <c r="B140" s="24" t="n"/>
      <c r="C140" s="29" t="n"/>
      <c r="D140" s="24" t="n"/>
    </row>
    <row r="141">
      <c r="A141" s="24" t="n"/>
      <c r="B141" s="24" t="n"/>
      <c r="C141" s="29" t="n"/>
      <c r="D141" s="24" t="n"/>
    </row>
    <row r="142">
      <c r="A142" s="24" t="n"/>
      <c r="B142" s="24" t="n"/>
      <c r="C142" s="29" t="n"/>
      <c r="D142" s="24" t="n"/>
    </row>
    <row r="143">
      <c r="A143" s="24" t="n"/>
      <c r="B143" s="24" t="n"/>
      <c r="C143" s="29" t="n"/>
      <c r="D143" s="24" t="n"/>
    </row>
    <row r="144">
      <c r="A144" s="24" t="n"/>
      <c r="B144" s="24" t="n"/>
      <c r="C144" s="29" t="n"/>
      <c r="D144" s="24" t="n"/>
    </row>
    <row r="145">
      <c r="A145" s="24" t="n"/>
      <c r="B145" s="24" t="n"/>
      <c r="C145" s="29" t="n"/>
      <c r="D145" s="24" t="n"/>
    </row>
    <row r="146">
      <c r="A146" s="24" t="n"/>
      <c r="B146" s="24" t="n"/>
      <c r="C146" s="29" t="n"/>
      <c r="D146" s="24" t="n"/>
    </row>
    <row r="147">
      <c r="A147" s="24" t="n"/>
      <c r="B147" s="24" t="n"/>
      <c r="C147" s="29" t="n"/>
      <c r="D147" s="24" t="n"/>
    </row>
    <row r="148">
      <c r="A148" s="24" t="n"/>
      <c r="B148" s="24" t="n"/>
      <c r="C148" s="29" t="n"/>
      <c r="D148" s="24" t="n"/>
    </row>
    <row r="149">
      <c r="A149" s="24" t="n"/>
      <c r="B149" s="24" t="n"/>
      <c r="C149" s="29" t="n"/>
      <c r="D149" s="24" t="n"/>
    </row>
    <row r="150">
      <c r="A150" s="24" t="n"/>
      <c r="B150" s="24" t="n"/>
      <c r="C150" s="29" t="n"/>
      <c r="D150" s="24" t="n"/>
    </row>
    <row r="151">
      <c r="A151" s="24" t="n"/>
      <c r="B151" s="24" t="n"/>
      <c r="C151" s="29" t="n"/>
      <c r="D151" s="24" t="n"/>
    </row>
    <row r="152">
      <c r="A152" s="24" t="n"/>
      <c r="B152" s="24" t="n"/>
      <c r="C152" s="29" t="n"/>
      <c r="D152" s="24" t="n"/>
    </row>
    <row r="153">
      <c r="A153" s="24" t="n"/>
      <c r="B153" s="24" t="n"/>
      <c r="C153" s="29" t="n"/>
      <c r="D153" s="24" t="n"/>
    </row>
    <row r="154">
      <c r="A154" s="24" t="n"/>
      <c r="B154" s="24" t="n"/>
      <c r="C154" s="29" t="n"/>
      <c r="D154" s="24" t="n"/>
    </row>
    <row r="155">
      <c r="A155" s="24" t="n"/>
      <c r="B155" s="24" t="n"/>
      <c r="C155" s="29" t="n"/>
      <c r="D155" s="24" t="n"/>
    </row>
    <row r="156">
      <c r="A156" s="24" t="n"/>
      <c r="B156" s="24" t="n"/>
      <c r="C156" s="29" t="n"/>
      <c r="D156" s="24" t="n"/>
    </row>
    <row r="157">
      <c r="A157" s="24" t="n"/>
      <c r="B157" s="24" t="n"/>
      <c r="C157" s="29" t="n"/>
      <c r="D157" s="24" t="n"/>
    </row>
    <row r="158">
      <c r="A158" s="24" t="n"/>
      <c r="B158" s="24" t="n"/>
      <c r="C158" s="29" t="n"/>
      <c r="D158" s="24" t="n"/>
    </row>
    <row r="159">
      <c r="A159" s="24" t="n"/>
      <c r="B159" s="24" t="n"/>
      <c r="C159" s="29" t="n"/>
      <c r="D159" s="24" t="n"/>
    </row>
    <row r="160">
      <c r="A160" s="24" t="n"/>
      <c r="B160" s="24" t="n"/>
      <c r="C160" s="29" t="n"/>
      <c r="D160" s="24" t="n"/>
    </row>
    <row r="161">
      <c r="A161" s="24" t="n"/>
      <c r="B161" s="24" t="n"/>
      <c r="C161" s="29" t="n"/>
      <c r="D161" s="24" t="n"/>
    </row>
    <row r="162">
      <c r="A162" s="24" t="n"/>
      <c r="B162" s="24" t="n"/>
      <c r="C162" s="29" t="n"/>
      <c r="D162" s="24" t="n"/>
    </row>
    <row r="163">
      <c r="A163" s="24" t="n"/>
      <c r="B163" s="24" t="n"/>
      <c r="C163" s="29" t="n"/>
      <c r="D163" s="24" t="n"/>
    </row>
    <row r="164">
      <c r="A164" s="24" t="n"/>
      <c r="B164" s="24" t="n"/>
      <c r="C164" s="29" t="n"/>
      <c r="D164" s="24" t="n"/>
    </row>
    <row r="165">
      <c r="A165" s="24" t="n"/>
      <c r="B165" s="24" t="n"/>
      <c r="C165" s="29" t="n"/>
      <c r="D165" s="24" t="n"/>
    </row>
    <row r="166">
      <c r="A166" s="24" t="n"/>
      <c r="B166" s="24" t="n"/>
      <c r="C166" s="29" t="n"/>
      <c r="D166" s="24" t="n"/>
    </row>
    <row r="167">
      <c r="A167" s="24" t="n"/>
      <c r="B167" s="24" t="n"/>
      <c r="C167" s="29" t="n"/>
      <c r="D167" s="24" t="n"/>
    </row>
    <row r="168">
      <c r="A168" s="24" t="n"/>
      <c r="B168" s="24" t="n"/>
      <c r="C168" s="29" t="n"/>
      <c r="D168" s="24" t="n"/>
    </row>
    <row r="169">
      <c r="A169" s="24" t="n"/>
      <c r="B169" s="24" t="n"/>
      <c r="C169" s="29" t="n"/>
      <c r="D169" s="24" t="n"/>
    </row>
    <row r="170">
      <c r="A170" s="24" t="n"/>
      <c r="B170" s="24" t="n"/>
      <c r="C170" s="29" t="n"/>
      <c r="D170" s="24" t="n"/>
    </row>
    <row r="171">
      <c r="A171" s="24" t="n"/>
      <c r="B171" s="24" t="n"/>
      <c r="C171" s="29" t="n"/>
      <c r="D171" s="24" t="n"/>
    </row>
    <row r="172">
      <c r="A172" s="24" t="n"/>
      <c r="B172" s="24" t="n"/>
      <c r="C172" s="29" t="n"/>
      <c r="D172" s="24" t="n"/>
    </row>
    <row r="173">
      <c r="A173" s="24" t="n"/>
      <c r="B173" s="24" t="n"/>
      <c r="C173" s="29" t="n"/>
      <c r="D173" s="24" t="n"/>
    </row>
    <row r="174">
      <c r="A174" s="24" t="n"/>
      <c r="B174" s="24" t="n"/>
      <c r="C174" s="29" t="n"/>
      <c r="D174" s="24" t="n"/>
    </row>
    <row r="175">
      <c r="A175" s="24" t="n"/>
      <c r="B175" s="24" t="n"/>
      <c r="C175" s="29" t="n"/>
      <c r="D175" s="24" t="n"/>
    </row>
    <row r="176">
      <c r="A176" s="24" t="n"/>
      <c r="B176" s="24" t="n"/>
      <c r="C176" s="29" t="n"/>
      <c r="D176" s="24" t="n"/>
    </row>
    <row r="177">
      <c r="A177" s="24" t="n"/>
      <c r="B177" s="24" t="n"/>
      <c r="C177" s="29" t="n"/>
      <c r="D177" s="24" t="n"/>
    </row>
    <row r="178">
      <c r="A178" s="24" t="n"/>
      <c r="B178" s="24" t="n"/>
      <c r="C178" s="29" t="n"/>
      <c r="D178" s="24" t="n"/>
    </row>
    <row r="179">
      <c r="A179" s="24" t="n"/>
      <c r="B179" s="24" t="n"/>
      <c r="C179" s="29" t="n"/>
      <c r="D179" s="24" t="n"/>
    </row>
    <row r="180">
      <c r="A180" s="24" t="n"/>
      <c r="B180" s="24" t="n"/>
      <c r="C180" s="29" t="n"/>
      <c r="D180" s="24" t="n"/>
    </row>
    <row r="181">
      <c r="A181" s="24" t="n"/>
      <c r="B181" s="24" t="n"/>
      <c r="C181" s="29" t="n"/>
      <c r="D181" s="24" t="n"/>
    </row>
    <row r="182">
      <c r="A182" s="24" t="n"/>
      <c r="B182" s="24" t="n"/>
      <c r="C182" s="29" t="n"/>
      <c r="D182" s="24" t="n"/>
    </row>
    <row r="183">
      <c r="A183" s="24" t="n"/>
      <c r="B183" s="24" t="n"/>
      <c r="C183" s="29" t="n"/>
      <c r="D183" s="24" t="n"/>
    </row>
    <row r="184">
      <c r="A184" s="24" t="n"/>
      <c r="B184" s="24" t="n"/>
      <c r="C184" s="29" t="n"/>
      <c r="D184" s="24" t="n"/>
    </row>
    <row r="185">
      <c r="A185" s="24" t="n"/>
      <c r="B185" s="24" t="n"/>
      <c r="C185" s="29" t="n"/>
      <c r="D185" s="24" t="n"/>
    </row>
    <row r="186">
      <c r="A186" s="24" t="n"/>
      <c r="B186" s="24" t="n"/>
      <c r="C186" s="29" t="n"/>
      <c r="D186" s="24" t="n"/>
    </row>
    <row r="187">
      <c r="A187" s="24" t="n"/>
      <c r="B187" s="24" t="n"/>
      <c r="C187" s="29" t="n"/>
      <c r="D187" s="24" t="n"/>
    </row>
    <row r="188">
      <c r="A188" s="24" t="n"/>
      <c r="B188" s="24" t="n"/>
      <c r="C188" s="29" t="n"/>
      <c r="D188" s="24" t="n"/>
    </row>
    <row r="189">
      <c r="A189" s="24" t="n"/>
      <c r="B189" s="24" t="n"/>
      <c r="C189" s="29" t="n"/>
      <c r="D189" s="24" t="n"/>
    </row>
    <row r="190">
      <c r="A190" s="24" t="n"/>
      <c r="B190" s="24" t="n"/>
      <c r="C190" s="29" t="n"/>
      <c r="D190" s="24" t="n"/>
    </row>
    <row r="191">
      <c r="A191" s="24" t="n"/>
      <c r="B191" s="24" t="n"/>
      <c r="C191" s="29" t="n"/>
      <c r="D191" s="24" t="n"/>
    </row>
    <row r="192">
      <c r="A192" s="24" t="n"/>
      <c r="B192" s="24" t="n"/>
      <c r="C192" s="29" t="n"/>
      <c r="D192" s="24" t="n"/>
    </row>
    <row r="193">
      <c r="A193" s="24" t="n"/>
      <c r="B193" s="24" t="n"/>
      <c r="C193" s="29" t="n"/>
      <c r="D193" s="24" t="n"/>
    </row>
    <row r="194">
      <c r="A194" s="24" t="n"/>
      <c r="B194" s="24" t="n"/>
      <c r="C194" s="29" t="n"/>
      <c r="D194" s="24" t="n"/>
    </row>
    <row r="195">
      <c r="A195" s="24" t="n"/>
      <c r="B195" s="24" t="n"/>
      <c r="C195" s="29" t="n"/>
      <c r="D195" s="24" t="n"/>
    </row>
    <row r="196">
      <c r="A196" s="24" t="n"/>
      <c r="B196" s="24" t="n"/>
      <c r="C196" s="29" t="n"/>
      <c r="D196" s="24" t="n"/>
    </row>
    <row r="197">
      <c r="A197" s="24" t="n"/>
      <c r="B197" s="24" t="n"/>
      <c r="C197" s="29" t="n"/>
      <c r="D197" s="24" t="n"/>
    </row>
    <row r="198">
      <c r="A198" s="24" t="n"/>
      <c r="B198" s="24" t="n"/>
      <c r="C198" s="29" t="n"/>
      <c r="D198" s="24" t="n"/>
    </row>
    <row r="199">
      <c r="A199" s="24" t="n"/>
      <c r="B199" s="24" t="n"/>
      <c r="C199" s="29" t="n"/>
      <c r="D199" s="24" t="n"/>
    </row>
    <row r="200">
      <c r="A200" s="24" t="n"/>
      <c r="B200" s="24" t="n"/>
      <c r="C200" s="29" t="n"/>
      <c r="D200" s="24" t="n"/>
    </row>
    <row r="201">
      <c r="A201" s="24" t="n"/>
      <c r="B201" s="24" t="n"/>
      <c r="C201" s="29" t="n"/>
      <c r="D201" s="24" t="n"/>
    </row>
    <row r="202">
      <c r="A202" s="24" t="n"/>
      <c r="B202" s="24" t="n"/>
      <c r="C202" s="29" t="n"/>
      <c r="D202" s="24" t="n"/>
    </row>
    <row r="203">
      <c r="A203" s="24" t="n"/>
      <c r="B203" s="24" t="n"/>
      <c r="C203" s="29" t="n"/>
      <c r="D203" s="24" t="n"/>
    </row>
    <row r="204">
      <c r="A204" s="24" t="n"/>
      <c r="B204" s="24" t="n"/>
      <c r="C204" s="29" t="n"/>
      <c r="D204" s="24" t="n"/>
    </row>
  </sheetData>
  <autoFilter ref="A4:D204"/>
  <conditionalFormatting sqref="A5:D204">
    <cfRule type="expression" priority="1" dxfId="6">
      <formula>$C5="✓"</formula>
    </cfRule>
  </conditionalFormatting>
  <dataValidations count="2">
    <dataValidation sqref="A5:A204" showDropDown="0" showInputMessage="0" showErrorMessage="0" allowBlank="1" type="list">
      <formula1>=Prüfungen!$A$5:$A$16</formula1>
    </dataValidation>
    <dataValidation sqref="C5:C204" showDropDown="0" showInputMessage="0" showErrorMessage="0" allowBlank="1" prompt="✓ = Thema sitzt" type="list">
      <formula1>"✓"</formula1>
    </dataValidation>
  </dataValidations>
  <pageMargins left="0.4" right="0.4" top="0.5" bottom="0.5" header="0.5" footer="0.5"/>
  <pageSetup orientation="portrait" paperSize="9" fitToHeight="1" fitToWidth="1"/>
  <headerFooter>
    <oddHeader/>
    <oddFooter>&amp;Rstundenplan-ersteller.de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stundenplan-ersteller.de</dc:creator>
  <dc:title xmlns:dc="http://purl.org/dc/elements/1.1/">Lernplan Vorlage Excel</dc:title>
  <dcterms:created xmlns:dcterms="http://purl.org/dc/terms/" xmlns:xsi="http://www.w3.org/2001/XMLSchema-instance" xsi:type="dcterms:W3CDTF">2026-10-26T03:08:50Z</dcterms:created>
  <dcterms:modified xmlns:dcterms="http://purl.org/dc/terms/" xmlns:xsi="http://www.w3.org/2001/XMLSchema-instance" xsi:type="dcterms:W3CDTF">2026-10-26T03:08:50Z</dcterms:modified>
</cp:coreProperties>
</file>